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neve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5_実地監査ＨＰ素材\R7\030_事前提出資料、自己点検表、当日準備資料\（１）提出書類等一式（法人監査及び施設監査を行う施設）\"/>
    </mc:Choice>
  </mc:AlternateContent>
  <xr:revisionPtr revIDLastSave="0" documentId="13_ncr:1_{D9763A7E-55CD-4D99-A56E-8DDEA71DA3DE}" xr6:coauthVersionLast="47" xr6:coauthVersionMax="47" xr10:uidLastSave="{00000000-0000-0000-0000-000000000000}"/>
  <bookViews>
    <workbookView xWindow="-120" yWindow="-120" windowWidth="20730" windowHeight="11040" tabRatio="862" xr2:uid="{00000000-000D-0000-FFFF-FFFF00000000}"/>
  </bookViews>
  <sheets>
    <sheet name="【入力シートⅠ】基礎数値" sheetId="90" r:id="rId1"/>
    <sheet name="【入力シートⅡ】加算見込額積算表" sheetId="93" r:id="rId2"/>
    <sheet name="Ｐ１" sheetId="69" r:id="rId3"/>
    <sheet name="Ｐ２" sheetId="31" r:id="rId4"/>
    <sheet name="Ｐ３ " sheetId="88" r:id="rId5"/>
    <sheet name="Ｐ４" sheetId="58" r:id="rId6"/>
    <sheet name="Ｐ５" sheetId="74" r:id="rId7"/>
    <sheet name="Ｐ６" sheetId="75" r:id="rId8"/>
    <sheet name="Ｐ７" sheetId="78" r:id="rId9"/>
    <sheet name="Ｐ８" sheetId="79" r:id="rId10"/>
    <sheet name="Ｐ９" sheetId="68" r:id="rId11"/>
    <sheet name="Ｐ10" sheetId="83" r:id="rId12"/>
    <sheet name="【様式】資金収支計算分析表 " sheetId="102" r:id="rId13"/>
    <sheet name="【例】読替表" sheetId="103" r:id="rId14"/>
  </sheets>
  <externalReferences>
    <externalReference r:id="rId15"/>
    <externalReference r:id="rId16"/>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_xlnm.Print_Area" localSheetId="0">【入力シートⅠ】基礎数値!$A$1:$I$68</definedName>
    <definedName name="_xlnm.Print_Area" localSheetId="1">【入力シートⅡ】加算見込額積算表!$A$1:$AJ$62</definedName>
    <definedName name="_xlnm.Print_Area" localSheetId="12">'【様式】資金収支計算分析表 '!$A$2:$G$78</definedName>
    <definedName name="_xlnm.Print_Area" localSheetId="2">'Ｐ１'!$A$1:$AA$43</definedName>
    <definedName name="_xlnm.Print_Area" localSheetId="11">'Ｐ10'!$A$1:$AL$56</definedName>
    <definedName name="_xlnm.Print_Area" localSheetId="3">'Ｐ２'!$B$1:$AA$44</definedName>
    <definedName name="_xlnm.Print_Area" localSheetId="4">'Ｐ３ '!$A$1:$S$35</definedName>
    <definedName name="_xlnm.Print_Area" localSheetId="5">'Ｐ４'!$A$1:$V$53</definedName>
    <definedName name="_xlnm.Print_Area" localSheetId="6">'Ｐ５'!$A$1:$AE$41</definedName>
    <definedName name="_xlnm.Print_Area" localSheetId="7">'Ｐ６'!$A$1:$AJ$48</definedName>
    <definedName name="_xlnm.Print_Area" localSheetId="8">'Ｐ７'!$A$1:$AK$59</definedName>
    <definedName name="_xlnm.Print_Area" localSheetId="9">'Ｐ８'!$A$1:$AK$47</definedName>
    <definedName name="_xlnm.Print_Area" localSheetId="10">'Ｐ９'!$A$1:$AL$49</definedName>
    <definedName name="ｓｓ" hidden="1">#REF!</definedName>
    <definedName name="あ" hidden="1">#REF!</definedName>
    <definedName name="加算率">[1]加算区分!$C$12:$G$28</definedName>
    <definedName name="休日人数" localSheetId="1">【入力シートⅡ】加算見込額積算表!#REF!</definedName>
    <definedName name="休日人数">#REF!</definedName>
    <definedName name="休日保育" localSheetId="1">#REF!</definedName>
    <definedName name="休日保育">[2]保育単価表!$Z$19:$AC$62</definedName>
    <definedName name="市休日保育" localSheetId="1">#REF!</definedName>
    <definedName name="市休日保育">'[2]30年度単価休日'!$C$6:$K$20</definedName>
    <definedName name="単価表" localSheetId="1">#REF!</definedName>
    <definedName name="単価表">[2]保育単価表!$A$6:$BF$74</definedName>
    <definedName name="定員" localSheetId="1">【入力シートⅡ】加算見込額積算表!#REF!</definedName>
    <definedName name="定員">#REF!</definedName>
    <definedName name="定員Ⅱ" localSheetId="1">【入力シートⅡ】加算見込額積算表!#REF!</definedName>
    <definedName name="定員Ⅱ">#REF!</definedName>
    <definedName name="平均勤続年数" localSheetId="1">#REF!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03" l="1"/>
  <c r="D18" i="103"/>
  <c r="F66" i="102"/>
  <c r="C66" i="102"/>
  <c r="C54" i="102"/>
  <c r="F25" i="102"/>
  <c r="F14" i="102"/>
  <c r="F7" i="102"/>
  <c r="F54" i="102" s="1"/>
  <c r="F3" i="102"/>
  <c r="C67" i="102" l="1"/>
  <c r="F67" i="102"/>
  <c r="G54" i="102"/>
  <c r="G66" i="102"/>
  <c r="G69" i="102" l="1"/>
  <c r="G71" i="102" s="1"/>
  <c r="G76" i="102" s="1"/>
  <c r="G67" i="102"/>
  <c r="S23" i="78" l="1"/>
  <c r="K23" i="78" l="1"/>
  <c r="C23" i="78"/>
  <c r="U9" i="79" l="1"/>
  <c r="AD11" i="68"/>
  <c r="AD10" i="68"/>
  <c r="AD9" i="68"/>
  <c r="AD7" i="68"/>
  <c r="AD8" i="68"/>
  <c r="H34" i="74" l="1"/>
  <c r="AC22" i="78" l="1"/>
  <c r="S27" i="79"/>
  <c r="K27" i="79"/>
  <c r="C27" i="79"/>
  <c r="AC26" i="79" l="1"/>
  <c r="U10" i="79"/>
  <c r="AB8" i="79"/>
  <c r="AC7" i="78"/>
  <c r="H38" i="74"/>
  <c r="K66" i="93" l="1"/>
  <c r="M66" i="93" s="1"/>
  <c r="AC65" i="93"/>
  <c r="AC67" i="93" s="1"/>
  <c r="U65" i="93"/>
  <c r="U67" i="93" s="1"/>
  <c r="Q65" i="93"/>
  <c r="Q67" i="93" s="1"/>
  <c r="M55" i="93"/>
  <c r="M54" i="93"/>
  <c r="M53" i="93"/>
  <c r="M52" i="93"/>
  <c r="AE50" i="93"/>
  <c r="AC50" i="93"/>
  <c r="AA50" i="93"/>
  <c r="Y50" i="93"/>
  <c r="W50" i="93"/>
  <c r="U50" i="93"/>
  <c r="S50" i="93"/>
  <c r="Q50" i="93"/>
  <c r="O50" i="93"/>
  <c r="M50" i="93"/>
  <c r="AE49" i="93"/>
  <c r="AC49" i="93"/>
  <c r="AA49" i="93"/>
  <c r="Y49" i="93"/>
  <c r="W49" i="93"/>
  <c r="U49" i="93"/>
  <c r="S49" i="93"/>
  <c r="Q49" i="93"/>
  <c r="O49" i="93"/>
  <c r="M49" i="93"/>
  <c r="AE48" i="93"/>
  <c r="AC48" i="93"/>
  <c r="AA48" i="93"/>
  <c r="Y48" i="93"/>
  <c r="W48" i="93"/>
  <c r="U48" i="93"/>
  <c r="S48" i="93"/>
  <c r="Q48" i="93"/>
  <c r="O48" i="93"/>
  <c r="M48" i="93"/>
  <c r="AE46" i="93"/>
  <c r="AC46" i="93"/>
  <c r="AA46" i="93"/>
  <c r="Y46" i="93"/>
  <c r="W46" i="93"/>
  <c r="U46" i="93"/>
  <c r="S46" i="93"/>
  <c r="Q46" i="93"/>
  <c r="O46" i="93"/>
  <c r="M46" i="93"/>
  <c r="AE45" i="93"/>
  <c r="AC45" i="93"/>
  <c r="AA45" i="93"/>
  <c r="Y45" i="93"/>
  <c r="W45" i="93"/>
  <c r="U45" i="93"/>
  <c r="S45" i="93"/>
  <c r="Q45" i="93"/>
  <c r="O45" i="93"/>
  <c r="M45" i="93"/>
  <c r="AE44" i="93"/>
  <c r="AC44" i="93"/>
  <c r="AA44" i="93"/>
  <c r="Y44" i="93"/>
  <c r="W44" i="93"/>
  <c r="U44" i="93"/>
  <c r="S44" i="93"/>
  <c r="Q44" i="93"/>
  <c r="O44" i="93"/>
  <c r="M44" i="93"/>
  <c r="AA43" i="93"/>
  <c r="Y43" i="93"/>
  <c r="V28" i="93"/>
  <c r="S51" i="93" l="1"/>
  <c r="AA51" i="93"/>
  <c r="Q51" i="93"/>
  <c r="Y51" i="93"/>
  <c r="M56" i="93"/>
  <c r="M51" i="93"/>
  <c r="U51" i="93"/>
  <c r="AC51" i="93"/>
  <c r="O51" i="93"/>
  <c r="W51" i="93"/>
  <c r="AE51" i="93"/>
  <c r="M71" i="93"/>
  <c r="M35" i="93" s="1"/>
  <c r="M69" i="93"/>
  <c r="M31" i="93"/>
  <c r="M70" i="93"/>
  <c r="M32" i="93" s="1"/>
  <c r="M68" i="93" l="1"/>
  <c r="M59" i="93"/>
  <c r="M30" i="93"/>
  <c r="M62" i="93" l="1"/>
  <c r="J36" i="31" l="1"/>
  <c r="J17" i="88" s="1"/>
  <c r="C20" i="78" l="1"/>
  <c r="AC35" i="78" l="1"/>
  <c r="AD14" i="68"/>
  <c r="AC25" i="78" l="1"/>
  <c r="AC24" i="78"/>
  <c r="J16" i="88"/>
  <c r="R5" i="88"/>
  <c r="N4" i="88"/>
  <c r="L24" i="79" l="1"/>
  <c r="C24" i="79"/>
  <c r="AC34" i="78" l="1"/>
  <c r="T20" i="78"/>
  <c r="L20" i="78"/>
  <c r="AD13" i="68"/>
  <c r="J19" i="88" l="1"/>
  <c r="G19" i="83"/>
  <c r="G16" i="83"/>
  <c r="G10" i="83"/>
  <c r="G13" i="83"/>
  <c r="AC28" i="79" l="1"/>
  <c r="T24" i="79"/>
  <c r="R38" i="74" l="1"/>
  <c r="P16" i="88" l="1"/>
  <c r="R9" i="88"/>
  <c r="R8" i="88"/>
  <c r="R7" i="88"/>
  <c r="R6" i="88"/>
  <c r="N9" i="88"/>
  <c r="N8" i="88"/>
  <c r="N7" i="88"/>
  <c r="N6" i="88"/>
  <c r="N18" i="88" l="1"/>
  <c r="R36" i="74" l="1"/>
  <c r="N15" i="88" l="1"/>
  <c r="N14" i="88"/>
  <c r="N13" i="88"/>
  <c r="N12" i="88"/>
  <c r="N11" i="88"/>
  <c r="N10" i="88"/>
  <c r="N5" i="88"/>
  <c r="N19" i="88"/>
  <c r="L19" i="88"/>
  <c r="N16" i="88" l="1"/>
  <c r="AD26" i="83"/>
  <c r="V26" i="83"/>
  <c r="W19" i="83"/>
  <c r="O19" i="83"/>
  <c r="W16" i="83"/>
  <c r="O16" i="83"/>
  <c r="W13" i="83"/>
  <c r="O13" i="83"/>
  <c r="W10" i="83"/>
  <c r="O10" i="83"/>
  <c r="W7" i="83"/>
  <c r="G7" i="83"/>
  <c r="AB12" i="79"/>
  <c r="T21" i="79"/>
  <c r="L21" i="79"/>
  <c r="AF47" i="83" l="1"/>
  <c r="AA47" i="83"/>
  <c r="AE7" i="83"/>
  <c r="AE19" i="83"/>
  <c r="C21" i="79"/>
  <c r="T17" i="78"/>
  <c r="L17" i="78"/>
  <c r="C17" i="78"/>
  <c r="AC9" i="78"/>
  <c r="R34" i="74"/>
  <c r="AF54" i="83" l="1"/>
  <c r="AA54" i="83"/>
  <c r="L17" i="88"/>
  <c r="N21" i="88"/>
  <c r="L16" i="88"/>
  <c r="J21" i="88"/>
  <c r="R15" i="88"/>
  <c r="R14" i="88"/>
  <c r="R13" i="88"/>
  <c r="R12" i="88"/>
  <c r="R11" i="88"/>
  <c r="R10" i="88"/>
  <c r="R4" i="88"/>
  <c r="L21" i="88" l="1"/>
  <c r="R16" i="88"/>
  <c r="M11" i="79" l="1"/>
  <c r="AB10" i="79" s="1"/>
  <c r="V23" i="83" l="1"/>
  <c r="V28" i="83" s="1"/>
  <c r="AE16" i="83"/>
  <c r="AE13" i="83"/>
  <c r="AE10" i="83"/>
  <c r="AD28" i="83" l="1"/>
  <c r="AA53" i="83" s="1"/>
  <c r="AF53" i="83" l="1"/>
  <c r="D21" i="68"/>
  <c r="AD15" i="68"/>
  <c r="AC44" i="79"/>
  <c r="AC37" i="79"/>
  <c r="AC23" i="79"/>
  <c r="AC20" i="79"/>
  <c r="AC19" i="78"/>
  <c r="AC16" i="78"/>
  <c r="P53" i="78"/>
  <c r="C42" i="78"/>
  <c r="AC46" i="79" l="1"/>
  <c r="Q21" i="68" s="1"/>
  <c r="AC32" i="79"/>
  <c r="AC45" i="79" s="1"/>
  <c r="Q32" i="68" s="1"/>
  <c r="AC29" i="78"/>
  <c r="P42" i="78" s="1"/>
  <c r="AA41" i="78" s="1"/>
  <c r="AB20" i="68" l="1"/>
  <c r="D32" i="68"/>
  <c r="AB31" i="68" s="1"/>
  <c r="AC36" i="78"/>
  <c r="C53" i="78" s="1"/>
  <c r="AA52" i="78" s="1"/>
  <c r="D43" i="68" l="1"/>
  <c r="Q43" i="68"/>
  <c r="AB42" i="68" l="1"/>
</calcChain>
</file>

<file path=xl/sharedStrings.xml><?xml version="1.0" encoding="utf-8"?>
<sst xmlns="http://schemas.openxmlformats.org/spreadsheetml/2006/main" count="1376" uniqueCount="809">
  <si>
    <t>決算上の繰入額</t>
    <rPh sb="0" eb="2">
      <t>ケッサン</t>
    </rPh>
    <rPh sb="2" eb="3">
      <t>ジョウ</t>
    </rPh>
    <rPh sb="4" eb="6">
      <t>クリイレ</t>
    </rPh>
    <rPh sb="6" eb="7">
      <t>ガク</t>
    </rPh>
    <phoneticPr fontId="10"/>
  </si>
  <si>
    <t>主な使途</t>
    <rPh sb="0" eb="1">
      <t>オモ</t>
    </rPh>
    <rPh sb="2" eb="4">
      <t>シト</t>
    </rPh>
    <phoneticPr fontId="10"/>
  </si>
  <si>
    <t>弾力運用の要件</t>
    <rPh sb="0" eb="2">
      <t>ダンリョク</t>
    </rPh>
    <rPh sb="2" eb="4">
      <t>ウンヨウ</t>
    </rPh>
    <rPh sb="5" eb="7">
      <t>ヨウケン</t>
    </rPh>
    <phoneticPr fontId="10"/>
  </si>
  <si>
    <t>円</t>
  </si>
  <si>
    <t>貸付をしていない</t>
    <rPh sb="0" eb="2">
      <t>カシツケ</t>
    </rPh>
    <phoneticPr fontId="10"/>
  </si>
  <si>
    <t>総勘定元帳と決算書の金額が一致</t>
    <rPh sb="0" eb="3">
      <t>ソウカンジョウ</t>
    </rPh>
    <rPh sb="3" eb="5">
      <t>モトチョウ</t>
    </rPh>
    <rPh sb="6" eb="9">
      <t>ケッサンショ</t>
    </rPh>
    <rPh sb="10" eb="12">
      <t>キンガク</t>
    </rPh>
    <rPh sb="13" eb="15">
      <t>イッチ</t>
    </rPh>
    <phoneticPr fontId="10"/>
  </si>
  <si>
    <t>給与規程の整備や適正な給与水準の維持等、人件費の運用が適正である</t>
    <rPh sb="0" eb="2">
      <t>キュウヨ</t>
    </rPh>
    <rPh sb="2" eb="4">
      <t>キテイ</t>
    </rPh>
    <rPh sb="5" eb="7">
      <t>セイビ</t>
    </rPh>
    <rPh sb="8" eb="10">
      <t>テキセイ</t>
    </rPh>
    <rPh sb="11" eb="13">
      <t>キュウヨ</t>
    </rPh>
    <rPh sb="13" eb="15">
      <t>スイジュン</t>
    </rPh>
    <rPh sb="16" eb="18">
      <t>イジ</t>
    </rPh>
    <rPh sb="18" eb="19">
      <t>ナド</t>
    </rPh>
    <rPh sb="20" eb="21">
      <t>ジン</t>
    </rPh>
    <rPh sb="21" eb="22">
      <t>ケン</t>
    </rPh>
    <rPh sb="22" eb="23">
      <t>ヒ</t>
    </rPh>
    <rPh sb="24" eb="26">
      <t>ウンヨウ</t>
    </rPh>
    <rPh sb="27" eb="29">
      <t>テキセイ</t>
    </rPh>
    <phoneticPr fontId="10"/>
  </si>
  <si>
    <t>給食について、必要な栄養量が確保され、嗜好を生かした調理がなされているとともに、日常生活にかかる諸経費が適正に確保されている</t>
    <rPh sb="0" eb="2">
      <t>キュウショク</t>
    </rPh>
    <rPh sb="7" eb="9">
      <t>ヒツヨウ</t>
    </rPh>
    <rPh sb="10" eb="12">
      <t>エイヨウ</t>
    </rPh>
    <rPh sb="12" eb="13">
      <t>リョウ</t>
    </rPh>
    <rPh sb="14" eb="16">
      <t>カクホ</t>
    </rPh>
    <rPh sb="19" eb="21">
      <t>シコウ</t>
    </rPh>
    <rPh sb="22" eb="23">
      <t>イ</t>
    </rPh>
    <rPh sb="26" eb="28">
      <t>チョウリ</t>
    </rPh>
    <phoneticPr fontId="10"/>
  </si>
  <si>
    <t>入所児童にかかる保育が、国の保育所保育指針を踏まえているとともに、処遇上必要な設備が整備されているなど、児童の処遇が適切である</t>
    <rPh sb="0" eb="2">
      <t>ニュウショ</t>
    </rPh>
    <rPh sb="2" eb="4">
      <t>ジドウ</t>
    </rPh>
    <rPh sb="8" eb="10">
      <t>ホイク</t>
    </rPh>
    <rPh sb="12" eb="13">
      <t>クニ</t>
    </rPh>
    <rPh sb="14" eb="16">
      <t>ホイク</t>
    </rPh>
    <rPh sb="16" eb="17">
      <t>ショ</t>
    </rPh>
    <rPh sb="17" eb="19">
      <t>ホイク</t>
    </rPh>
    <rPh sb="19" eb="21">
      <t>シシン</t>
    </rPh>
    <rPh sb="22" eb="23">
      <t>フ</t>
    </rPh>
    <phoneticPr fontId="10"/>
  </si>
  <si>
    <t>法人役員、施設長、職員が研修に参加するなど、資質向上に努めている</t>
    <rPh sb="0" eb="2">
      <t>ホウジン</t>
    </rPh>
    <rPh sb="2" eb="4">
      <t>ヤクイン</t>
    </rPh>
    <rPh sb="5" eb="7">
      <t>シセツ</t>
    </rPh>
    <rPh sb="7" eb="8">
      <t>チョウ</t>
    </rPh>
    <rPh sb="9" eb="11">
      <t>ショクイン</t>
    </rPh>
    <rPh sb="12" eb="14">
      <t>ケンシュウ</t>
    </rPh>
    <rPh sb="15" eb="17">
      <t>サンカ</t>
    </rPh>
    <rPh sb="22" eb="24">
      <t>シシツ</t>
    </rPh>
    <rPh sb="24" eb="26">
      <t>コウジョウ</t>
    </rPh>
    <rPh sb="27" eb="28">
      <t>ツト</t>
    </rPh>
    <phoneticPr fontId="10"/>
  </si>
  <si>
    <t>保育所以外の事業を含む法人全体の運営において問題がない</t>
    <rPh sb="0" eb="2">
      <t>ホイク</t>
    </rPh>
    <rPh sb="2" eb="3">
      <t>ショ</t>
    </rPh>
    <rPh sb="3" eb="5">
      <t>イガイ</t>
    </rPh>
    <rPh sb="6" eb="8">
      <t>ジギョウ</t>
    </rPh>
    <rPh sb="9" eb="10">
      <t>フク</t>
    </rPh>
    <rPh sb="11" eb="13">
      <t>ホウジン</t>
    </rPh>
    <rPh sb="13" eb="15">
      <t>ゼンタイ</t>
    </rPh>
    <rPh sb="16" eb="18">
      <t>ウンエイ</t>
    </rPh>
    <rPh sb="22" eb="24">
      <t>モンダイ</t>
    </rPh>
    <phoneticPr fontId="10"/>
  </si>
  <si>
    <t>資金収支計算書等を保育所に備え付け、閲覧に供している</t>
    <rPh sb="0" eb="2">
      <t>シキン</t>
    </rPh>
    <rPh sb="2" eb="4">
      <t>シュウシ</t>
    </rPh>
    <rPh sb="4" eb="7">
      <t>ケイサンショ</t>
    </rPh>
    <rPh sb="7" eb="8">
      <t>トウ</t>
    </rPh>
    <phoneticPr fontId="10"/>
  </si>
  <si>
    <t>状況</t>
    <rPh sb="0" eb="2">
      <t>ジョウキョウ</t>
    </rPh>
    <phoneticPr fontId="10"/>
  </si>
  <si>
    <t>いる</t>
    <phoneticPr fontId="10"/>
  </si>
  <si>
    <t>いない</t>
    <phoneticPr fontId="10"/>
  </si>
  <si>
    <t>適正である</t>
    <rPh sb="0" eb="2">
      <t>テキセイ</t>
    </rPh>
    <phoneticPr fontId="10"/>
  </si>
  <si>
    <t>適正でない</t>
    <rPh sb="0" eb="2">
      <t>テキセイ</t>
    </rPh>
    <phoneticPr fontId="10"/>
  </si>
  <si>
    <t>適切である</t>
    <rPh sb="0" eb="2">
      <t>テキセツ</t>
    </rPh>
    <phoneticPr fontId="10"/>
  </si>
  <si>
    <t>適切でない</t>
    <rPh sb="0" eb="2">
      <t>テキセツ</t>
    </rPh>
    <phoneticPr fontId="10"/>
  </si>
  <si>
    <t>問題がない</t>
    <rPh sb="0" eb="2">
      <t>モンダイ</t>
    </rPh>
    <phoneticPr fontId="10"/>
  </si>
  <si>
    <t>問題がある</t>
    <rPh sb="0" eb="2">
      <t>モンダイ</t>
    </rPh>
    <phoneticPr fontId="10"/>
  </si>
  <si>
    <t>実施している</t>
    <rPh sb="0" eb="2">
      <t>ジッシ</t>
    </rPh>
    <phoneticPr fontId="10"/>
  </si>
  <si>
    <t>実施していない</t>
    <rPh sb="0" eb="2">
      <t>ジッシ</t>
    </rPh>
    <phoneticPr fontId="10"/>
  </si>
  <si>
    <t>状　　況</t>
    <rPh sb="0" eb="1">
      <t>ジョウ</t>
    </rPh>
    <rPh sb="3" eb="4">
      <t>キョウ</t>
    </rPh>
    <phoneticPr fontId="10"/>
  </si>
  <si>
    <t>≪「使用している」に当てはまる場合は以下にチェックを入れてください≫</t>
    <rPh sb="2" eb="4">
      <t>シヨウ</t>
    </rPh>
    <rPh sb="10" eb="11">
      <t>ア</t>
    </rPh>
    <rPh sb="15" eb="17">
      <t>バアイ</t>
    </rPh>
    <rPh sb="18" eb="20">
      <t>イカ</t>
    </rPh>
    <rPh sb="26" eb="27">
      <t>イ</t>
    </rPh>
    <phoneticPr fontId="10"/>
  </si>
  <si>
    <t>ない</t>
    <phoneticPr fontId="10"/>
  </si>
  <si>
    <t>状　況</t>
    <rPh sb="0" eb="1">
      <t>ジョウ</t>
    </rPh>
    <rPh sb="2" eb="3">
      <t>キョウ</t>
    </rPh>
    <phoneticPr fontId="10"/>
  </si>
  <si>
    <t>①</t>
    <phoneticPr fontId="10"/>
  </si>
  <si>
    <t>Ａ</t>
    <phoneticPr fontId="10"/>
  </si>
  <si>
    <t>限度枠</t>
    <rPh sb="0" eb="3">
      <t>ゲンドワク</t>
    </rPh>
    <phoneticPr fontId="10"/>
  </si>
  <si>
    <t>算出方法</t>
    <rPh sb="0" eb="2">
      <t>サンシュツ</t>
    </rPh>
    <rPh sb="2" eb="4">
      <t>ホウホウ</t>
    </rPh>
    <phoneticPr fontId="10"/>
  </si>
  <si>
    <t>計算上の充当限度額</t>
    <rPh sb="0" eb="3">
      <t>ケイサンジョウ</t>
    </rPh>
    <rPh sb="4" eb="6">
      <t>ジュウトウ</t>
    </rPh>
    <rPh sb="6" eb="8">
      <t>ゲンド</t>
    </rPh>
    <rPh sb="8" eb="9">
      <t>ガク</t>
    </rPh>
    <phoneticPr fontId="10"/>
  </si>
  <si>
    <t>前期末支払資金残高</t>
    <rPh sb="0" eb="3">
      <t>ゼンキマツ</t>
    </rPh>
    <rPh sb="3" eb="5">
      <t>シハラ</t>
    </rPh>
    <rPh sb="5" eb="7">
      <t>シキン</t>
    </rPh>
    <rPh sb="7" eb="9">
      <t>ザンダカ</t>
    </rPh>
    <phoneticPr fontId="10"/>
  </si>
  <si>
    <t>使　　　　　　　途</t>
    <rPh sb="0" eb="1">
      <t>ツカ</t>
    </rPh>
    <rPh sb="8" eb="9">
      <t>ト</t>
    </rPh>
    <phoneticPr fontId="10"/>
  </si>
  <si>
    <t>運営費支出額</t>
    <rPh sb="0" eb="3">
      <t>ウンエイヒ</t>
    </rPh>
    <rPh sb="3" eb="6">
      <t>シシュツガク</t>
    </rPh>
    <phoneticPr fontId="10"/>
  </si>
  <si>
    <t>使　　途</t>
    <rPh sb="0" eb="1">
      <t>ツカ</t>
    </rPh>
    <rPh sb="3" eb="4">
      <t>ト</t>
    </rPh>
    <phoneticPr fontId="10"/>
  </si>
  <si>
    <t>支出額</t>
    <rPh sb="0" eb="3">
      <t>シシュツガク</t>
    </rPh>
    <phoneticPr fontId="10"/>
  </si>
  <si>
    <t>⑤　費用充当及び事前協議等の確認（関連通知：横浜市事前協議事務取扱要領）</t>
    <rPh sb="8" eb="10">
      <t>ジゼン</t>
    </rPh>
    <rPh sb="10" eb="12">
      <t>キョウギ</t>
    </rPh>
    <rPh sb="12" eb="13">
      <t>トウ</t>
    </rPh>
    <rPh sb="17" eb="19">
      <t>カンレン</t>
    </rPh>
    <rPh sb="19" eb="21">
      <t>ツウチ</t>
    </rPh>
    <rPh sb="22" eb="25">
      <t>ヨコハマシ</t>
    </rPh>
    <rPh sb="25" eb="27">
      <t>ジゼン</t>
    </rPh>
    <rPh sb="27" eb="29">
      <t>キョウギ</t>
    </rPh>
    <rPh sb="29" eb="31">
      <t>ジム</t>
    </rPh>
    <rPh sb="31" eb="32">
      <t>ト</t>
    </rPh>
    <rPh sb="32" eb="33">
      <t>アツカ</t>
    </rPh>
    <rPh sb="33" eb="35">
      <t>ヨウリョウ</t>
    </rPh>
    <phoneticPr fontId="10"/>
  </si>
  <si>
    <t>計算上の充当限度額(a)</t>
    <rPh sb="0" eb="3">
      <t>ケイサンジョウ</t>
    </rPh>
    <rPh sb="4" eb="6">
      <t>ジュウトウ</t>
    </rPh>
    <rPh sb="6" eb="8">
      <t>ゲンド</t>
    </rPh>
    <rPh sb="8" eb="9">
      <t>ガク</t>
    </rPh>
    <phoneticPr fontId="10"/>
  </si>
  <si>
    <t>実際の充当額(b)</t>
    <rPh sb="0" eb="2">
      <t>ジッサイ</t>
    </rPh>
    <rPh sb="3" eb="5">
      <t>ジュウトウ</t>
    </rPh>
    <rPh sb="5" eb="6">
      <t>ガク</t>
    </rPh>
    <phoneticPr fontId="10"/>
  </si>
  <si>
    <t>要件の確認</t>
    <rPh sb="0" eb="2">
      <t>ヨウケン</t>
    </rPh>
    <rPh sb="3" eb="5">
      <t>カクニン</t>
    </rPh>
    <phoneticPr fontId="10"/>
  </si>
  <si>
    <t>に、金融機関に預け入れる</t>
    <phoneticPr fontId="10"/>
  </si>
  <si>
    <t>繰入金額：</t>
    <rPh sb="0" eb="2">
      <t>クリイレ</t>
    </rPh>
    <rPh sb="2" eb="4">
      <t>キンガク</t>
    </rPh>
    <phoneticPr fontId="10"/>
  </si>
  <si>
    <t>法人等から不足資金を繰り入れた</t>
    <rPh sb="0" eb="2">
      <t>ホウジン</t>
    </rPh>
    <rPh sb="2" eb="3">
      <t>トウ</t>
    </rPh>
    <rPh sb="5" eb="7">
      <t>フソク</t>
    </rPh>
    <rPh sb="7" eb="9">
      <t>シキン</t>
    </rPh>
    <rPh sb="10" eb="11">
      <t>ク</t>
    </rPh>
    <rPh sb="12" eb="13">
      <t>イ</t>
    </rPh>
    <phoneticPr fontId="10"/>
  </si>
  <si>
    <t>賃金台帳と総勘定元帳の金額が一致</t>
    <rPh sb="0" eb="2">
      <t>チンギン</t>
    </rPh>
    <rPh sb="2" eb="4">
      <t>ダイチョウ</t>
    </rPh>
    <rPh sb="5" eb="8">
      <t>ソウカンジョウ</t>
    </rPh>
    <rPh sb="8" eb="10">
      <t>モトチョウ</t>
    </rPh>
    <rPh sb="11" eb="13">
      <t>キンガク</t>
    </rPh>
    <rPh sb="14" eb="16">
      <t>イッチ</t>
    </rPh>
    <phoneticPr fontId="10"/>
  </si>
  <si>
    <t>利用なし</t>
    <rPh sb="0" eb="2">
      <t>リヨウ</t>
    </rPh>
    <phoneticPr fontId="10"/>
  </si>
  <si>
    <t>該当なし</t>
    <rPh sb="0" eb="2">
      <t>ガイトウ</t>
    </rPh>
    <phoneticPr fontId="10"/>
  </si>
  <si>
    <t>していない</t>
    <phoneticPr fontId="10"/>
  </si>
  <si>
    <t>Ｂ</t>
    <phoneticPr fontId="10"/>
  </si>
  <si>
    <t>Ｃ</t>
    <phoneticPr fontId="10"/>
  </si>
  <si>
    <t>Ｄ</t>
    <phoneticPr fontId="10"/>
  </si>
  <si>
    <t>Ｅ</t>
    <phoneticPr fontId="10"/>
  </si>
  <si>
    <t>Ｆ</t>
    <phoneticPr fontId="10"/>
  </si>
  <si>
    <t>Ｇ</t>
    <phoneticPr fontId="10"/>
  </si>
  <si>
    <t>Ｈ</t>
    <phoneticPr fontId="10"/>
  </si>
  <si>
    <t>Ｉ</t>
    <phoneticPr fontId="10"/>
  </si>
  <si>
    <t>ある</t>
    <phoneticPr fontId="10"/>
  </si>
  <si>
    <t>寄附金により支出した</t>
    <rPh sb="0" eb="2">
      <t>キフ</t>
    </rPh>
    <rPh sb="2" eb="3">
      <t>キン</t>
    </rPh>
    <rPh sb="6" eb="8">
      <t>シシュツ</t>
    </rPh>
    <phoneticPr fontId="10"/>
  </si>
  <si>
    <t>寄附金額：</t>
    <rPh sb="0" eb="2">
      <t>キフ</t>
    </rPh>
    <rPh sb="2" eb="4">
      <t>キンガク</t>
    </rPh>
    <phoneticPr fontId="10"/>
  </si>
  <si>
    <t>もれなく計上</t>
    <rPh sb="4" eb="6">
      <t>ケイジョウ</t>
    </rPh>
    <phoneticPr fontId="10"/>
  </si>
  <si>
    <t>円</t>
    <rPh sb="0" eb="1">
      <t>エン</t>
    </rPh>
    <phoneticPr fontId="10"/>
  </si>
  <si>
    <t>月</t>
    <rPh sb="0" eb="1">
      <t>ツキ</t>
    </rPh>
    <phoneticPr fontId="10"/>
  </si>
  <si>
    <t>計</t>
    <rPh sb="0" eb="1">
      <t>ケイ</t>
    </rPh>
    <phoneticPr fontId="10"/>
  </si>
  <si>
    <t>年</t>
    <rPh sb="0" eb="1">
      <t>ネン</t>
    </rPh>
    <phoneticPr fontId="10"/>
  </si>
  <si>
    <t>区分</t>
    <rPh sb="0" eb="2">
      <t>クブン</t>
    </rPh>
    <phoneticPr fontId="10"/>
  </si>
  <si>
    <t>日</t>
    <rPh sb="0" eb="1">
      <t>ヒ</t>
    </rPh>
    <phoneticPr fontId="10"/>
  </si>
  <si>
    <t>収入後</t>
    <rPh sb="0" eb="2">
      <t>シュウニュウ</t>
    </rPh>
    <rPh sb="2" eb="3">
      <t>アト</t>
    </rPh>
    <phoneticPr fontId="10"/>
  </si>
  <si>
    <t>提出</t>
    <rPh sb="0" eb="2">
      <t>テイシュツ</t>
    </rPh>
    <phoneticPr fontId="10"/>
  </si>
  <si>
    <t>＊</t>
    <phoneticPr fontId="10"/>
  </si>
  <si>
    <t>その他（詳しく記入）　（「何も行わなかった場合」もこちらにその旨記入）</t>
    <rPh sb="2" eb="3">
      <t>ホカ</t>
    </rPh>
    <rPh sb="4" eb="5">
      <t>クワ</t>
    </rPh>
    <rPh sb="7" eb="9">
      <t>キニュウ</t>
    </rPh>
    <rPh sb="31" eb="32">
      <t>ムネ</t>
    </rPh>
    <rPh sb="32" eb="34">
      <t>キニュウ</t>
    </rPh>
    <phoneticPr fontId="10"/>
  </si>
  <si>
    <t>未発行</t>
    <rPh sb="0" eb="1">
      <t>ミ</t>
    </rPh>
    <rPh sb="1" eb="3">
      <t>ハッコウ</t>
    </rPh>
    <phoneticPr fontId="10"/>
  </si>
  <si>
    <t>設置者名：　　 　　　　　　　　　　　　　　　　　　　　　</t>
    <rPh sb="2" eb="3">
      <t>シャ</t>
    </rPh>
    <rPh sb="3" eb="4">
      <t>メイ</t>
    </rPh>
    <phoneticPr fontId="10"/>
  </si>
  <si>
    <t>内訳</t>
    <rPh sb="0" eb="2">
      <t>ウチワケ</t>
    </rPh>
    <phoneticPr fontId="10"/>
  </si>
  <si>
    <t>小口現金残高</t>
    <rPh sb="0" eb="1">
      <t>ショウ</t>
    </rPh>
    <rPh sb="1" eb="2">
      <t>クチ</t>
    </rPh>
    <rPh sb="2" eb="4">
      <t>ゲンキン</t>
    </rPh>
    <rPh sb="4" eb="6">
      <t>ザンダカ</t>
    </rPh>
    <phoneticPr fontId="10"/>
  </si>
  <si>
    <t>している</t>
    <phoneticPr fontId="10"/>
  </si>
  <si>
    <t>契約の種別</t>
    <rPh sb="0" eb="2">
      <t>ケイヤク</t>
    </rPh>
    <rPh sb="3" eb="5">
      <t>シュベツ</t>
    </rPh>
    <phoneticPr fontId="10"/>
  </si>
  <si>
    <t>領収書</t>
    <rPh sb="0" eb="3">
      <t>リョウシュウショ</t>
    </rPh>
    <phoneticPr fontId="10"/>
  </si>
  <si>
    <t>封筒に確認印</t>
    <rPh sb="0" eb="2">
      <t>フウトウ</t>
    </rPh>
    <rPh sb="3" eb="5">
      <t>カクニン</t>
    </rPh>
    <rPh sb="5" eb="6">
      <t>イン</t>
    </rPh>
    <phoneticPr fontId="10"/>
  </si>
  <si>
    <t>①　現金</t>
    <rPh sb="2" eb="4">
      <t>ゲンキン</t>
    </rPh>
    <phoneticPr fontId="10"/>
  </si>
  <si>
    <t>証ひょうを適切に整理・保存</t>
    <rPh sb="0" eb="1">
      <t>アカシ</t>
    </rPh>
    <rPh sb="5" eb="7">
      <t>テキセツ</t>
    </rPh>
    <rPh sb="8" eb="10">
      <t>セイリ</t>
    </rPh>
    <rPh sb="11" eb="13">
      <t>ホゾン</t>
    </rPh>
    <phoneticPr fontId="10"/>
  </si>
  <si>
    <t>借入金を適切に計上</t>
    <rPh sb="0" eb="3">
      <t>カリイレキン</t>
    </rPh>
    <rPh sb="4" eb="6">
      <t>テキセツ</t>
    </rPh>
    <rPh sb="7" eb="9">
      <t>ケイジョウ</t>
    </rPh>
    <phoneticPr fontId="10"/>
  </si>
  <si>
    <t>未払金を適切に計上</t>
    <rPh sb="0" eb="1">
      <t>ミ</t>
    </rPh>
    <rPh sb="1" eb="2">
      <t>バライ</t>
    </rPh>
    <rPh sb="2" eb="3">
      <t>キン</t>
    </rPh>
    <rPh sb="4" eb="6">
      <t>テキセツ</t>
    </rPh>
    <rPh sb="7" eb="9">
      <t>ケイジョウ</t>
    </rPh>
    <phoneticPr fontId="10"/>
  </si>
  <si>
    <t>決算の整合性</t>
    <rPh sb="0" eb="2">
      <t>ケッサン</t>
    </rPh>
    <rPh sb="3" eb="6">
      <t>セイゴウセイ</t>
    </rPh>
    <phoneticPr fontId="10"/>
  </si>
  <si>
    <t>していないものがある</t>
    <phoneticPr fontId="10"/>
  </si>
  <si>
    <t>していない場合がある</t>
    <rPh sb="5" eb="7">
      <t>バアイ</t>
    </rPh>
    <phoneticPr fontId="10"/>
  </si>
  <si>
    <t>ない場合がある</t>
    <rPh sb="2" eb="4">
      <t>バアイ</t>
    </rPh>
    <phoneticPr fontId="10"/>
  </si>
  <si>
    <t>人件費</t>
    <rPh sb="0" eb="3">
      <t>ジンケンヒ</t>
    </rPh>
    <phoneticPr fontId="10"/>
  </si>
  <si>
    <t>支出根拠</t>
    <rPh sb="0" eb="2">
      <t>シシュツ</t>
    </rPh>
    <rPh sb="2" eb="4">
      <t>コンキョ</t>
    </rPh>
    <phoneticPr fontId="10"/>
  </si>
  <si>
    <t>現金給付の際、受取人の領収印</t>
    <rPh sb="0" eb="2">
      <t>ゲンキン</t>
    </rPh>
    <rPh sb="2" eb="4">
      <t>キュウフ</t>
    </rPh>
    <rPh sb="5" eb="6">
      <t>サイ</t>
    </rPh>
    <rPh sb="7" eb="10">
      <t>ウケトリニン</t>
    </rPh>
    <rPh sb="11" eb="13">
      <t>リョウシュウ</t>
    </rPh>
    <rPh sb="13" eb="14">
      <t>イン</t>
    </rPh>
    <phoneticPr fontId="10"/>
  </si>
  <si>
    <t>駐車場の利用記録</t>
    <rPh sb="0" eb="3">
      <t>チュウシャジョウ</t>
    </rPh>
    <rPh sb="4" eb="6">
      <t>リヨウ</t>
    </rPh>
    <rPh sb="6" eb="8">
      <t>キロク</t>
    </rPh>
    <phoneticPr fontId="10"/>
  </si>
  <si>
    <t>タクシーの利用記録</t>
    <rPh sb="5" eb="7">
      <t>リヨウ</t>
    </rPh>
    <rPh sb="7" eb="9">
      <t>キロク</t>
    </rPh>
    <phoneticPr fontId="10"/>
  </si>
  <si>
    <t>高速道路の利用記録</t>
    <rPh sb="0" eb="2">
      <t>コウソク</t>
    </rPh>
    <rPh sb="2" eb="4">
      <t>ドウロ</t>
    </rPh>
    <rPh sb="5" eb="7">
      <t>リヨウ</t>
    </rPh>
    <rPh sb="7" eb="9">
      <t>キロク</t>
    </rPh>
    <phoneticPr fontId="10"/>
  </si>
  <si>
    <t>旅費支出額の算出根拠</t>
    <rPh sb="0" eb="2">
      <t>リョヒ</t>
    </rPh>
    <rPh sb="2" eb="5">
      <t>シシュツガク</t>
    </rPh>
    <rPh sb="6" eb="8">
      <t>サンシュツ</t>
    </rPh>
    <rPh sb="8" eb="10">
      <t>コンキョ</t>
    </rPh>
    <phoneticPr fontId="10"/>
  </si>
  <si>
    <t>小口現金</t>
    <rPh sb="0" eb="2">
      <t>コグチ</t>
    </rPh>
    <rPh sb="2" eb="4">
      <t>ゲンキン</t>
    </rPh>
    <phoneticPr fontId="10"/>
  </si>
  <si>
    <t>現金収入</t>
    <rPh sb="0" eb="2">
      <t>ゲンキン</t>
    </rPh>
    <rPh sb="2" eb="4">
      <t>シュウニュウ</t>
    </rPh>
    <phoneticPr fontId="10"/>
  </si>
  <si>
    <t>資産</t>
    <rPh sb="0" eb="2">
      <t>シサン</t>
    </rPh>
    <phoneticPr fontId="10"/>
  </si>
  <si>
    <t>負債</t>
    <rPh sb="0" eb="2">
      <t>フサイ</t>
    </rPh>
    <phoneticPr fontId="10"/>
  </si>
  <si>
    <t>確　認　項　目</t>
    <rPh sb="0" eb="1">
      <t>アキラ</t>
    </rPh>
    <rPh sb="2" eb="3">
      <t>シノブ</t>
    </rPh>
    <rPh sb="4" eb="5">
      <t>コウ</t>
    </rPh>
    <rPh sb="6" eb="7">
      <t>メ</t>
    </rPh>
    <phoneticPr fontId="10"/>
  </si>
  <si>
    <t>状況・自己点検</t>
    <rPh sb="0" eb="1">
      <t>ジョウ</t>
    </rPh>
    <rPh sb="1" eb="2">
      <t>キョウ</t>
    </rPh>
    <rPh sb="3" eb="5">
      <t>ジコ</t>
    </rPh>
    <rPh sb="5" eb="7">
      <t>テンケン</t>
    </rPh>
    <phoneticPr fontId="10"/>
  </si>
  <si>
    <t>第１種、第２種社会福祉事業及び子育て支援事業の運営経費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ウンエイ</t>
    </rPh>
    <rPh sb="25" eb="27">
      <t>ケイヒ</t>
    </rPh>
    <phoneticPr fontId="10"/>
  </si>
  <si>
    <t>第１種、第２種社会福祉事業及び子育て支援事業の施設整備の整備等経費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シセツ</t>
    </rPh>
    <phoneticPr fontId="10"/>
  </si>
  <si>
    <t>Ⅲ　前期末支払資金残高</t>
    <rPh sb="2" eb="5">
      <t>ゼンキマツ</t>
    </rPh>
    <rPh sb="5" eb="7">
      <t>シハラ</t>
    </rPh>
    <rPh sb="7" eb="9">
      <t>シキン</t>
    </rPh>
    <rPh sb="9" eb="11">
      <t>ザンダカ</t>
    </rPh>
    <phoneticPr fontId="10"/>
  </si>
  <si>
    <t>その他</t>
    <rPh sb="2" eb="3">
      <t>タ</t>
    </rPh>
    <phoneticPr fontId="10"/>
  </si>
  <si>
    <t>保育所施設・設備整備積立金</t>
    <rPh sb="0" eb="2">
      <t>ホイク</t>
    </rPh>
    <rPh sb="2" eb="3">
      <t>ショ</t>
    </rPh>
    <rPh sb="3" eb="5">
      <t>シセツ</t>
    </rPh>
    <rPh sb="6" eb="8">
      <t>セツビ</t>
    </rPh>
    <rPh sb="8" eb="10">
      <t>セイビ</t>
    </rPh>
    <rPh sb="10" eb="12">
      <t>ツミタテ</t>
    </rPh>
    <rPh sb="12" eb="13">
      <t>キン</t>
    </rPh>
    <phoneticPr fontId="10"/>
  </si>
  <si>
    <t>Ⅰ</t>
    <phoneticPr fontId="10"/>
  </si>
  <si>
    <t>Ⅱ</t>
    <phoneticPr fontId="10"/>
  </si>
  <si>
    <t>（</t>
    <phoneticPr fontId="10"/>
  </si>
  <si>
    <t>施設名：　　　　　　　　　　　　　　　　　　　　　　</t>
    <phoneticPr fontId="10"/>
  </si>
  <si>
    <t>年度</t>
    <phoneticPr fontId="10"/>
  </si>
  <si>
    <t>＜記入上の注意＞</t>
    <phoneticPr fontId="10"/>
  </si>
  <si>
    <t>②</t>
    <phoneticPr fontId="10"/>
  </si>
  <si>
    <t>第２５４号通知１（５）
別表３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</si>
  <si>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賃借料加算分</t>
    <rPh sb="0" eb="3">
      <t>チンシャクリョウ</t>
    </rPh>
    <rPh sb="3" eb="5">
      <t>カサン</t>
    </rPh>
    <rPh sb="5" eb="6">
      <t>ブン</t>
    </rPh>
    <phoneticPr fontId="10"/>
  </si>
  <si>
    <t>(　)</t>
  </si>
  <si>
    <t>）</t>
    <phoneticPr fontId="10"/>
  </si>
  <si>
    <t>処遇改善等加算の賃金改善要件（キャリアパス要件を含む。）を満たしている。</t>
    <rPh sb="0" eb="2">
      <t>ショグウ</t>
    </rPh>
    <rPh sb="2" eb="4">
      <t>カイゼン</t>
    </rPh>
    <rPh sb="4" eb="5">
      <t>トウ</t>
    </rPh>
    <rPh sb="5" eb="7">
      <t>カサン</t>
    </rPh>
    <rPh sb="8" eb="10">
      <t>チンギン</t>
    </rPh>
    <rPh sb="10" eb="12">
      <t>カイゼン</t>
    </rPh>
    <rPh sb="12" eb="14">
      <t>ヨウケン</t>
    </rPh>
    <rPh sb="21" eb="23">
      <t>ヨウケン</t>
    </rPh>
    <rPh sb="24" eb="25">
      <t>フク</t>
    </rPh>
    <rPh sb="29" eb="30">
      <t>ミ</t>
    </rPh>
    <phoneticPr fontId="10"/>
  </si>
  <si>
    <t xml:space="preserve">①
</t>
    <phoneticPr fontId="10"/>
  </si>
  <si>
    <t xml:space="preserve">ア
</t>
    <phoneticPr fontId="10"/>
  </si>
  <si>
    <t xml:space="preserve">イ
</t>
    <phoneticPr fontId="10"/>
  </si>
  <si>
    <t>第三者評価受審加算の認定を受け、その受審結果についても公表を行い、サービスの向上に努めている</t>
    <rPh sb="7" eb="9">
      <t>カサン</t>
    </rPh>
    <rPh sb="10" eb="12">
      <t>ニンテイ</t>
    </rPh>
    <rPh sb="13" eb="14">
      <t>ウ</t>
    </rPh>
    <rPh sb="18" eb="19">
      <t>ジュ</t>
    </rPh>
    <rPh sb="19" eb="20">
      <t>シン</t>
    </rPh>
    <rPh sb="20" eb="22">
      <t>ケッカ</t>
    </rPh>
    <rPh sb="30" eb="31">
      <t>オコナ</t>
    </rPh>
    <rPh sb="38" eb="40">
      <t>コウジョウ</t>
    </rPh>
    <rPh sb="41" eb="42">
      <t>ツト</t>
    </rPh>
    <phoneticPr fontId="10"/>
  </si>
  <si>
    <t>Ｊ</t>
    <phoneticPr fontId="10"/>
  </si>
  <si>
    <t>同一の設置者が設置する、他の保育所の（１）～（５）に係る費用</t>
    <rPh sb="0" eb="2">
      <t>ドウイツ</t>
    </rPh>
    <rPh sb="3" eb="6">
      <t>セッチシャ</t>
    </rPh>
    <rPh sb="7" eb="9">
      <t>セッチ</t>
    </rPh>
    <rPh sb="12" eb="13">
      <t>タ</t>
    </rPh>
    <rPh sb="14" eb="16">
      <t>ホイク</t>
    </rPh>
    <rPh sb="16" eb="17">
      <t>ショ</t>
    </rPh>
    <phoneticPr fontId="10"/>
  </si>
  <si>
    <t>（１）～（６）の合計額</t>
    <rPh sb="8" eb="10">
      <t>ゴウケイ</t>
    </rPh>
    <rPh sb="10" eb="11">
      <t>ガク</t>
    </rPh>
    <phoneticPr fontId="10"/>
  </si>
  <si>
    <t>賃借料補助金額</t>
    <rPh sb="0" eb="3">
      <t>チンシャクリョウ</t>
    </rPh>
    <rPh sb="3" eb="5">
      <t>ホジョ</t>
    </rPh>
    <rPh sb="5" eb="7">
      <t>キンガク</t>
    </rPh>
    <phoneticPr fontId="10"/>
  </si>
  <si>
    <t>償還金補助金額等</t>
    <rPh sb="0" eb="3">
      <t>ショウカンキン</t>
    </rPh>
    <rPh sb="3" eb="5">
      <t>ホジョ</t>
    </rPh>
    <rPh sb="5" eb="7">
      <t>キンガク</t>
    </rPh>
    <rPh sb="7" eb="8">
      <t>トウ</t>
    </rPh>
    <phoneticPr fontId="10"/>
  </si>
  <si>
    <t>（１）～（５）の合計額</t>
    <rPh sb="8" eb="10">
      <t>ゴウケイ</t>
    </rPh>
    <rPh sb="10" eb="11">
      <t>ガク</t>
    </rPh>
    <phoneticPr fontId="10"/>
  </si>
  <si>
    <t>（１）</t>
    <phoneticPr fontId="10"/>
  </si>
  <si>
    <t>（２）</t>
    <phoneticPr fontId="10"/>
  </si>
  <si>
    <t>（３）</t>
  </si>
  <si>
    <t>（４）</t>
  </si>
  <si>
    <t>（５）</t>
  </si>
  <si>
    <t>（６）</t>
    <phoneticPr fontId="10"/>
  </si>
  <si>
    <t>（７）</t>
    <phoneticPr fontId="10"/>
  </si>
  <si>
    <t>（８）</t>
    <phoneticPr fontId="10"/>
  </si>
  <si>
    <t>（７）の３％</t>
    <phoneticPr fontId="10"/>
  </si>
  <si>
    <t>前期末支払資金残高</t>
  </si>
  <si>
    <t>当期末支払資金残高</t>
  </si>
  <si>
    <t>（３）期末支払資金残高及び積立資産について</t>
    <rPh sb="15" eb="17">
      <t>シサン</t>
    </rPh>
    <phoneticPr fontId="10"/>
  </si>
  <si>
    <t>前期末積立資産残高</t>
  </si>
  <si>
    <t>当期末積立資産残高</t>
  </si>
  <si>
    <t>繰入限度額</t>
    <rPh sb="0" eb="2">
      <t>クリイレ</t>
    </rPh>
    <rPh sb="2" eb="4">
      <t>ゲンド</t>
    </rPh>
    <rPh sb="4" eb="5">
      <t>ガク</t>
    </rPh>
    <phoneticPr fontId="10"/>
  </si>
  <si>
    <t>口座番号
（下３桁）</t>
    <rPh sb="0" eb="2">
      <t>コウザ</t>
    </rPh>
    <rPh sb="2" eb="4">
      <t>バンゴウ</t>
    </rPh>
    <rPh sb="6" eb="7">
      <t>シタ</t>
    </rPh>
    <rPh sb="8" eb="9">
      <t>ケタ</t>
    </rPh>
    <phoneticPr fontId="10"/>
  </si>
  <si>
    <t>　</t>
  </si>
  <si>
    <t>流動資産</t>
    <rPh sb="0" eb="2">
      <t>リュウドウ</t>
    </rPh>
    <rPh sb="2" eb="4">
      <t>シサン</t>
    </rPh>
    <phoneticPr fontId="10"/>
  </si>
  <si>
    <t>固定資産</t>
    <rPh sb="0" eb="2">
      <t>コテイ</t>
    </rPh>
    <rPh sb="2" eb="4">
      <t>シサン</t>
    </rPh>
    <phoneticPr fontId="10"/>
  </si>
  <si>
    <t>取引金融機関等名</t>
    <rPh sb="0" eb="2">
      <t>トリヒキ</t>
    </rPh>
    <rPh sb="2" eb="4">
      <t>キンユウ</t>
    </rPh>
    <rPh sb="4" eb="6">
      <t>キカン</t>
    </rPh>
    <rPh sb="6" eb="7">
      <t>トウ</t>
    </rPh>
    <rPh sb="7" eb="8">
      <t>メイ</t>
    </rPh>
    <phoneticPr fontId="10"/>
  </si>
  <si>
    <t>内訳(円)</t>
    <rPh sb="0" eb="2">
      <t>ウチワケ</t>
    </rPh>
    <phoneticPr fontId="10"/>
  </si>
  <si>
    <t>委託費の
処遇改善基礎分相当額</t>
    <rPh sb="0" eb="2">
      <t>イタク</t>
    </rPh>
    <rPh sb="2" eb="3">
      <t>ヒ</t>
    </rPh>
    <rPh sb="5" eb="7">
      <t>ショグウ</t>
    </rPh>
    <rPh sb="7" eb="9">
      <t>カイゼン</t>
    </rPh>
    <rPh sb="9" eb="11">
      <t>キソ</t>
    </rPh>
    <rPh sb="11" eb="12">
      <t>ブン</t>
    </rPh>
    <rPh sb="12" eb="14">
      <t>ソウトウ</t>
    </rPh>
    <rPh sb="14" eb="15">
      <t>ガク</t>
    </rPh>
    <phoneticPr fontId="10"/>
  </si>
  <si>
    <t>保育所の建物、設備の整備・修繕、環境の改善、土地の取得等に要した経費</t>
    <rPh sb="0" eb="2">
      <t>ホイク</t>
    </rPh>
    <rPh sb="2" eb="3">
      <t>ショ</t>
    </rPh>
    <phoneticPr fontId="10"/>
  </si>
  <si>
    <t>上記（１）・（２）の経費に係る借入金（利息部分も含む）の償還金</t>
    <rPh sb="0" eb="2">
      <t>ジョウキ</t>
    </rPh>
    <rPh sb="10" eb="12">
      <t>ケイヒ</t>
    </rPh>
    <rPh sb="13" eb="14">
      <t>カカ</t>
    </rPh>
    <rPh sb="19" eb="21">
      <t>リソク</t>
    </rPh>
    <rPh sb="21" eb="23">
      <t>ブブン</t>
    </rPh>
    <rPh sb="24" eb="25">
      <t>フク</t>
    </rPh>
    <phoneticPr fontId="10"/>
  </si>
  <si>
    <t>同一の設置者が設置する、他の保育所の（１）～（４）に係る費用</t>
    <rPh sb="0" eb="2">
      <t>ドウイツ</t>
    </rPh>
    <rPh sb="3" eb="6">
      <t>セッチシャ</t>
    </rPh>
    <rPh sb="7" eb="9">
      <t>セッチ</t>
    </rPh>
    <rPh sb="12" eb="13">
      <t>タ</t>
    </rPh>
    <rPh sb="14" eb="16">
      <t>ホイク</t>
    </rPh>
    <rPh sb="16" eb="17">
      <t>ショ</t>
    </rPh>
    <phoneticPr fontId="10"/>
  </si>
  <si>
    <t>子育て支援事業を実施する施設の建物、設備の整備・修繕、環境の改善及び土地の取得等に要した経費</t>
    <rPh sb="32" eb="33">
      <t>オヨ</t>
    </rPh>
    <phoneticPr fontId="10"/>
  </si>
  <si>
    <t>（７）・（８）の合計額</t>
    <rPh sb="8" eb="10">
      <t>ゴウケイ</t>
    </rPh>
    <rPh sb="10" eb="11">
      <t>ガク</t>
    </rPh>
    <phoneticPr fontId="10"/>
  </si>
  <si>
    <t>（６）・（９）の合計額</t>
    <rPh sb="8" eb="10">
      <t>ゴウケイ</t>
    </rPh>
    <rPh sb="10" eb="11">
      <t>ガク</t>
    </rPh>
    <phoneticPr fontId="10"/>
  </si>
  <si>
    <t>（９）・（14）の合計額</t>
    <rPh sb="9" eb="11">
      <t>ゴウケイ</t>
    </rPh>
    <rPh sb="11" eb="12">
      <t>ガク</t>
    </rPh>
    <phoneticPr fontId="10"/>
  </si>
  <si>
    <t>国や横浜市の発出した保育所関係通知等に基づいて、委託費を運用しているかを確認します。</t>
    <rPh sb="0" eb="1">
      <t>クニ</t>
    </rPh>
    <rPh sb="2" eb="4">
      <t>ヨコハマ</t>
    </rPh>
    <rPh sb="4" eb="5">
      <t>シ</t>
    </rPh>
    <rPh sb="6" eb="7">
      <t>ハッ</t>
    </rPh>
    <rPh sb="7" eb="8">
      <t>デ</t>
    </rPh>
    <rPh sb="10" eb="12">
      <t>ホイク</t>
    </rPh>
    <rPh sb="12" eb="13">
      <t>ショ</t>
    </rPh>
    <rPh sb="24" eb="26">
      <t>イタク</t>
    </rPh>
    <phoneticPr fontId="10"/>
  </si>
  <si>
    <t>※</t>
  </si>
  <si>
    <t>賃金改善要件分</t>
    <rPh sb="0" eb="2">
      <t>チンギン</t>
    </rPh>
    <rPh sb="2" eb="4">
      <t>カイゼン</t>
    </rPh>
    <rPh sb="4" eb="6">
      <t>ヨウケン</t>
    </rPh>
    <rPh sb="6" eb="7">
      <t>ブン</t>
    </rPh>
    <phoneticPr fontId="10"/>
  </si>
  <si>
    <t>（関連通知等：府子本第255号、横浜市事前協議事務取扱要領）</t>
    <rPh sb="1" eb="3">
      <t>カンレン</t>
    </rPh>
    <rPh sb="3" eb="5">
      <t>ツウチ</t>
    </rPh>
    <rPh sb="5" eb="6">
      <t>トウ</t>
    </rPh>
    <rPh sb="7" eb="8">
      <t>フ</t>
    </rPh>
    <rPh sb="8" eb="9">
      <t>シ</t>
    </rPh>
    <rPh sb="9" eb="10">
      <t>ホン</t>
    </rPh>
    <rPh sb="10" eb="11">
      <t>ダイ</t>
    </rPh>
    <rPh sb="14" eb="15">
      <t>ゴウ</t>
    </rPh>
    <rPh sb="16" eb="19">
      <t>ヨコハマシ</t>
    </rPh>
    <rPh sb="19" eb="21">
      <t>ジゼン</t>
    </rPh>
    <rPh sb="21" eb="23">
      <t>キョウギ</t>
    </rPh>
    <rPh sb="23" eb="25">
      <t>ジム</t>
    </rPh>
    <rPh sb="25" eb="26">
      <t>ト</t>
    </rPh>
    <rPh sb="26" eb="27">
      <t>アツカ</t>
    </rPh>
    <rPh sb="27" eb="29">
      <t>ヨウリョウ</t>
    </rPh>
    <phoneticPr fontId="10"/>
  </si>
  <si>
    <t xml:space="preserve"> 弾力運用の要件の確認</t>
    <rPh sb="1" eb="3">
      <t>ダンリョク</t>
    </rPh>
    <rPh sb="3" eb="5">
      <t>ウンヨウ</t>
    </rPh>
    <rPh sb="6" eb="8">
      <t>ヨウケン</t>
    </rPh>
    <rPh sb="9" eb="11">
      <t>カクニン</t>
    </rPh>
    <phoneticPr fontId="10"/>
  </si>
  <si>
    <t>弾力運用の前提要件</t>
    <rPh sb="0" eb="2">
      <t>ダンリョク</t>
    </rPh>
    <rPh sb="2" eb="4">
      <t>ウンヨウ</t>
    </rPh>
    <rPh sb="5" eb="7">
      <t>ゼンテイ</t>
    </rPh>
    <rPh sb="7" eb="9">
      <t>ヨウケン</t>
    </rPh>
    <phoneticPr fontId="10"/>
  </si>
  <si>
    <t>ａ</t>
    <phoneticPr fontId="10"/>
  </si>
  <si>
    <t>ｂ</t>
    <phoneticPr fontId="10"/>
  </si>
  <si>
    <t>本園が初</t>
    <rPh sb="0" eb="1">
      <t>ホン</t>
    </rPh>
    <rPh sb="1" eb="2">
      <t>エン</t>
    </rPh>
    <rPh sb="3" eb="4">
      <t>ハツ</t>
    </rPh>
    <phoneticPr fontId="10"/>
  </si>
  <si>
    <t>非該当</t>
    <rPh sb="0" eb="3">
      <t>ヒガイトウ</t>
    </rPh>
    <phoneticPr fontId="10"/>
  </si>
  <si>
    <t>ｃ</t>
    <phoneticPr fontId="10"/>
  </si>
  <si>
    <t>移行である</t>
    <rPh sb="0" eb="2">
      <t>イコウ</t>
    </rPh>
    <phoneticPr fontId="10"/>
  </si>
  <si>
    <t>移行でない</t>
    <rPh sb="0" eb="2">
      <t>イコウ</t>
    </rPh>
    <phoneticPr fontId="10"/>
  </si>
  <si>
    <t>委託費交付基準及び国の関連通知等による職員配置等が遵守されている</t>
    <rPh sb="0" eb="2">
      <t>イタク</t>
    </rPh>
    <rPh sb="2" eb="3">
      <t>ヒ</t>
    </rPh>
    <rPh sb="3" eb="5">
      <t>コウフ</t>
    </rPh>
    <rPh sb="5" eb="7">
      <t>キジュン</t>
    </rPh>
    <rPh sb="7" eb="8">
      <t>オヨ</t>
    </rPh>
    <rPh sb="9" eb="10">
      <t>クニ</t>
    </rPh>
    <rPh sb="11" eb="13">
      <t>カンレン</t>
    </rPh>
    <rPh sb="13" eb="15">
      <t>ツウチ</t>
    </rPh>
    <rPh sb="15" eb="16">
      <t>トウ</t>
    </rPh>
    <rPh sb="19" eb="21">
      <t>ショクイン</t>
    </rPh>
    <rPh sb="21" eb="23">
      <t>ハイチ</t>
    </rPh>
    <rPh sb="23" eb="24">
      <t>トウ</t>
    </rPh>
    <rPh sb="25" eb="27">
      <t>ジュンシュ</t>
    </rPh>
    <phoneticPr fontId="10"/>
  </si>
  <si>
    <t>入所者等に対して苦情解決の仕組みが周知されており、第三者委員を設置して適切な対応を行っているとともに、入所者等からのサービスに係る苦情内容及び解決結果の定期的な公表を行うなど、利用者の保護に努めている</t>
    <phoneticPr fontId="10"/>
  </si>
  <si>
    <t>委託費収入</t>
    <rPh sb="0" eb="2">
      <t>イタク</t>
    </rPh>
    <rPh sb="2" eb="3">
      <t>ヒ</t>
    </rPh>
    <rPh sb="3" eb="5">
      <t>シュウニュウ</t>
    </rPh>
    <phoneticPr fontId="10"/>
  </si>
  <si>
    <t>保育所の建物、設備の整備・修繕、環境の改善等に要した経費</t>
    <rPh sb="0" eb="2">
      <t>ホイク</t>
    </rPh>
    <rPh sb="2" eb="3">
      <t>ショ</t>
    </rPh>
    <phoneticPr fontId="10"/>
  </si>
  <si>
    <t>第２５４号通知１（４）
別表２
取扱要綱第２条４項</t>
    <rPh sb="16" eb="18">
      <t>トリアツカ</t>
    </rPh>
    <rPh sb="18" eb="20">
      <t>ヨウコウ</t>
    </rPh>
    <rPh sb="20" eb="21">
      <t>ダイ</t>
    </rPh>
    <rPh sb="22" eb="23">
      <t>ジョウ</t>
    </rPh>
    <rPh sb="24" eb="25">
      <t>コウ</t>
    </rPh>
    <phoneticPr fontId="10"/>
  </si>
  <si>
    <t>④　前期末支払資金残高の取り崩し（取扱要綱第４条、第254号通知３）　</t>
    <rPh sb="2" eb="5">
      <t>ゼンキマツ</t>
    </rPh>
    <rPh sb="5" eb="7">
      <t>シハラ</t>
    </rPh>
    <rPh sb="7" eb="9">
      <t>シキン</t>
    </rPh>
    <rPh sb="9" eb="11">
      <t>ザンダカ</t>
    </rPh>
    <rPh sb="12" eb="13">
      <t>ト</t>
    </rPh>
    <rPh sb="14" eb="15">
      <t>クズ</t>
    </rPh>
    <rPh sb="17" eb="19">
      <t>トリアツカ</t>
    </rPh>
    <rPh sb="19" eb="21">
      <t>ヨウコウ</t>
    </rPh>
    <rPh sb="21" eb="22">
      <t>ダイ</t>
    </rPh>
    <rPh sb="23" eb="24">
      <t>ジョウ</t>
    </rPh>
    <rPh sb="25" eb="26">
      <t>ダイ</t>
    </rPh>
    <rPh sb="29" eb="30">
      <t>ゴウ</t>
    </rPh>
    <rPh sb="30" eb="32">
      <t>ツウチ</t>
    </rPh>
    <phoneticPr fontId="10"/>
  </si>
  <si>
    <t>Ⅰ 処遇改善基礎分枠（別表２）</t>
    <rPh sb="2" eb="4">
      <t>ショグウ</t>
    </rPh>
    <rPh sb="4" eb="6">
      <t>カイゼン</t>
    </rPh>
    <rPh sb="6" eb="8">
      <t>キソ</t>
    </rPh>
    <rPh sb="8" eb="9">
      <t>ブン</t>
    </rPh>
    <rPh sb="9" eb="10">
      <t>ワク</t>
    </rPh>
    <rPh sb="11" eb="13">
      <t>ベッピョウ</t>
    </rPh>
    <phoneticPr fontId="10"/>
  </si>
  <si>
    <t>Ⅱ 前期末支払資金残高</t>
    <rPh sb="2" eb="5">
      <t>ゼンキマツ</t>
    </rPh>
    <rPh sb="5" eb="7">
      <t>シハラ</t>
    </rPh>
    <rPh sb="7" eb="9">
      <t>シキン</t>
    </rPh>
    <rPh sb="9" eb="11">
      <t>ザンダカ</t>
    </rPh>
    <phoneticPr fontId="10"/>
  </si>
  <si>
    <t>事業活動収入予算額の３％(c)</t>
    <rPh sb="0" eb="2">
      <t>ジギョウ</t>
    </rPh>
    <rPh sb="2" eb="4">
      <t>カツドウ</t>
    </rPh>
    <rPh sb="4" eb="6">
      <t>シュウニュウ</t>
    </rPh>
    <rPh sb="6" eb="9">
      <t>ヨサンガク</t>
    </rPh>
    <phoneticPr fontId="10"/>
  </si>
  <si>
    <t>↓④表（３）の額</t>
    <rPh sb="2" eb="3">
      <t>ヒョウ</t>
    </rPh>
    <rPh sb="7" eb="8">
      <t>ガク</t>
    </rPh>
    <phoneticPr fontId="10"/>
  </si>
  <si>
    <t>実際の充当額(d)</t>
    <rPh sb="0" eb="2">
      <t>ジッサイ</t>
    </rPh>
    <rPh sb="3" eb="5">
      <t>ジュウトウ</t>
    </rPh>
    <rPh sb="5" eb="6">
      <t>ガク</t>
    </rPh>
    <phoneticPr fontId="10"/>
  </si>
  <si>
    <t>↓④表（１）の額</t>
    <rPh sb="2" eb="3">
      <t>ヒョウ</t>
    </rPh>
    <rPh sb="7" eb="8">
      <t>ガク</t>
    </rPh>
    <phoneticPr fontId="10"/>
  </si>
  <si>
    <t>↓③表（７）の額</t>
    <rPh sb="2" eb="3">
      <t>ヒョウ</t>
    </rPh>
    <rPh sb="7" eb="8">
      <t>ガク</t>
    </rPh>
    <phoneticPr fontId="10"/>
  </si>
  <si>
    <t>計算上の充当限度額(c)</t>
    <rPh sb="0" eb="3">
      <t>ケイサンジョウ</t>
    </rPh>
    <rPh sb="4" eb="6">
      <t>ジュウトウ</t>
    </rPh>
    <rPh sb="6" eb="8">
      <t>ゲンド</t>
    </rPh>
    <rPh sb="8" eb="9">
      <t>ガク</t>
    </rPh>
    <phoneticPr fontId="10"/>
  </si>
  <si>
    <t>実際の充当額(f)</t>
    <rPh sb="0" eb="2">
      <t>ジッサイ</t>
    </rPh>
    <rPh sb="3" eb="5">
      <t>ジュウトウ</t>
    </rPh>
    <rPh sb="5" eb="6">
      <t>ガク</t>
    </rPh>
    <phoneticPr fontId="10"/>
  </si>
  <si>
    <t>↓会計Ｐ８の②表Ⅰの額</t>
    <rPh sb="1" eb="3">
      <t>カイケイ</t>
    </rPh>
    <rPh sb="7" eb="8">
      <t>ヒョウ</t>
    </rPh>
    <rPh sb="10" eb="11">
      <t>ガク</t>
    </rPh>
    <phoneticPr fontId="10"/>
  </si>
  <si>
    <r>
      <t>↓会計Ｐ８の②表</t>
    </r>
    <r>
      <rPr>
        <sz val="12"/>
        <rFont val="ＭＳ Ｐ明朝"/>
        <family val="1"/>
        <charset val="128"/>
      </rPr>
      <t>Ⅱ</t>
    </r>
    <r>
      <rPr>
        <sz val="12"/>
        <rFont val="ＭＳ Ｐゴシック"/>
        <family val="3"/>
        <charset val="128"/>
      </rPr>
      <t>の額</t>
    </r>
    <rPh sb="1" eb="3">
      <t>カイケイ</t>
    </rPh>
    <rPh sb="7" eb="8">
      <t>ヒョウ</t>
    </rPh>
    <rPh sb="10" eb="11">
      <t>ガク</t>
    </rPh>
    <phoneticPr fontId="10"/>
  </si>
  <si>
    <t>↓会計Ｐ９の④表（８）の額</t>
    <rPh sb="1" eb="3">
      <t>カイケイ</t>
    </rPh>
    <rPh sb="7" eb="8">
      <t>ヒョウ</t>
    </rPh>
    <rPh sb="12" eb="13">
      <t>ガク</t>
    </rPh>
    <phoneticPr fontId="10"/>
  </si>
  <si>
    <t>↓会計Ｐ９の④表（６）の額</t>
    <rPh sb="1" eb="3">
      <t>カイケイ</t>
    </rPh>
    <rPh sb="7" eb="8">
      <t>ヒョウ</t>
    </rPh>
    <rPh sb="12" eb="13">
      <t>ガク</t>
    </rPh>
    <phoneticPr fontId="10"/>
  </si>
  <si>
    <t>※上記表より、弾力運用の可否を以下のチャートでご確認ください。</t>
    <phoneticPr fontId="10"/>
  </si>
  <si>
    <t>（１）</t>
    <phoneticPr fontId="10"/>
  </si>
  <si>
    <t>+</t>
    <phoneticPr fontId="10"/>
  </si>
  <si>
    <t>―</t>
  </si>
  <si>
    <t>（</t>
  </si>
  <si>
    <t>円</t>
    <phoneticPr fontId="10"/>
  </si>
  <si>
    <t>）</t>
  </si>
  <si>
    <t>+</t>
    <phoneticPr fontId="10"/>
  </si>
  <si>
    <t>（２）</t>
    <phoneticPr fontId="10"/>
  </si>
  <si>
    <t>保育所の土地又は建物の賃借料（保護者の送迎用駐車場、礼金、敷金、更新料等を含む）</t>
    <phoneticPr fontId="10"/>
  </si>
  <si>
    <t>―</t>
    <phoneticPr fontId="10"/>
  </si>
  <si>
    <t>―</t>
    <phoneticPr fontId="10"/>
  </si>
  <si>
    <t>（</t>
    <phoneticPr fontId="10"/>
  </si>
  <si>
    <t>）</t>
    <phoneticPr fontId="10"/>
  </si>
  <si>
    <t>＝</t>
    <phoneticPr fontId="10"/>
  </si>
  <si>
    <t>（３）</t>
    <phoneticPr fontId="10"/>
  </si>
  <si>
    <t>（４）</t>
    <phoneticPr fontId="10"/>
  </si>
  <si>
    <t>（５）</t>
    <phoneticPr fontId="10"/>
  </si>
  <si>
    <t>保育所を経営する事業に係る租税公課</t>
    <phoneticPr fontId="10"/>
  </si>
  <si>
    <t>（６）</t>
    <phoneticPr fontId="10"/>
  </si>
  <si>
    <t>（７）</t>
    <phoneticPr fontId="10"/>
  </si>
  <si>
    <t>（１）</t>
    <phoneticPr fontId="10"/>
  </si>
  <si>
    <t>（２）</t>
    <phoneticPr fontId="10"/>
  </si>
  <si>
    <t>（２）の３％</t>
    <phoneticPr fontId="10"/>
  </si>
  <si>
    <t>↓②表Ⅰの額</t>
    <rPh sb="2" eb="3">
      <t>ヒョウ</t>
    </rPh>
    <rPh sb="5" eb="6">
      <t>ガク</t>
    </rPh>
    <phoneticPr fontId="10"/>
  </si>
  <si>
    <t>Ⅰ</t>
    <phoneticPr fontId="10"/>
  </si>
  <si>
    <t>÷４</t>
    <phoneticPr fontId="10"/>
  </si>
  <si>
    <t>Ⅲ</t>
    <phoneticPr fontId="10"/>
  </si>
  <si>
    <t>(１）</t>
    <phoneticPr fontId="10"/>
  </si>
  <si>
    <t>+</t>
    <phoneticPr fontId="10"/>
  </si>
  <si>
    <t>（</t>
    <phoneticPr fontId="10"/>
  </si>
  <si>
    <t>）</t>
    <phoneticPr fontId="10"/>
  </si>
  <si>
    <t>保育所の土地又は建物の賃借料（保護者の送迎用駐車場、礼金、敷金、更新料等を含む）</t>
    <phoneticPr fontId="10"/>
  </si>
  <si>
    <t>＝</t>
    <phoneticPr fontId="10"/>
  </si>
  <si>
    <t>（６）</t>
    <phoneticPr fontId="10"/>
  </si>
  <si>
    <t>（８）</t>
    <phoneticPr fontId="10"/>
  </si>
  <si>
    <t>上記（７）の経費に係る借入金（利息部分も含む）の償還金</t>
    <phoneticPr fontId="10"/>
  </si>
  <si>
    <t>（９）</t>
    <phoneticPr fontId="10"/>
  </si>
  <si>
    <t>（10）</t>
    <phoneticPr fontId="10"/>
  </si>
  <si>
    <t>社会福祉施設等の建物、設備の整備・修繕、環境の改善、土地の取得等に要した経費</t>
    <phoneticPr fontId="10"/>
  </si>
  <si>
    <t>（11）</t>
    <phoneticPr fontId="10"/>
  </si>
  <si>
    <t>社会福祉施設等の土地又は建物の賃借料
（保護者の送迎用駐車場、礼金、敷金、更新料等を含む）</t>
    <phoneticPr fontId="10"/>
  </si>
  <si>
    <t>（12）</t>
    <phoneticPr fontId="10"/>
  </si>
  <si>
    <t>上記（10）・（11）の経費に係る借入金（利息部分も含む）の償還金</t>
    <phoneticPr fontId="10"/>
  </si>
  <si>
    <t>（13）</t>
    <phoneticPr fontId="10"/>
  </si>
  <si>
    <t>社会福祉施設等を経営する事業に係る租税公課</t>
    <phoneticPr fontId="10"/>
  </si>
  <si>
    <t>（14）</t>
    <phoneticPr fontId="10"/>
  </si>
  <si>
    <t>（15）</t>
    <phoneticPr fontId="10"/>
  </si>
  <si>
    <t>（16）</t>
    <phoneticPr fontId="10"/>
  </si>
  <si>
    <t>会計Ｐ６の確認チャートより、
「弾力運用できます」の場合</t>
    <rPh sb="0" eb="2">
      <t>カイケイ</t>
    </rPh>
    <rPh sb="5" eb="7">
      <t>カクニン</t>
    </rPh>
    <rPh sb="16" eb="18">
      <t>ダンリョク</t>
    </rPh>
    <rPh sb="18" eb="20">
      <t>ウンヨウ</t>
    </rPh>
    <rPh sb="26" eb="28">
      <t>バアイ</t>
    </rPh>
    <phoneticPr fontId="10"/>
  </si>
  <si>
    <t>期末支払資金
残高（繰越金）</t>
    <rPh sb="0" eb="2">
      <t>キマツ</t>
    </rPh>
    <rPh sb="2" eb="4">
      <t>シハラ</t>
    </rPh>
    <rPh sb="4" eb="6">
      <t>シキン</t>
    </rPh>
    <rPh sb="7" eb="9">
      <t>ザンダカ</t>
    </rPh>
    <rPh sb="10" eb="12">
      <t>クリコシ</t>
    </rPh>
    <rPh sb="12" eb="13">
      <t>キン</t>
    </rPh>
    <phoneticPr fontId="10"/>
  </si>
  <si>
    <t>人件費
積立資産</t>
    <rPh sb="0" eb="3">
      <t>ジンケンヒ</t>
    </rPh>
    <phoneticPr fontId="10"/>
  </si>
  <si>
    <t>取崩収入</t>
    <rPh sb="0" eb="2">
      <t>トリクズシ</t>
    </rPh>
    <rPh sb="2" eb="4">
      <t>シュウニュウ</t>
    </rPh>
    <phoneticPr fontId="10"/>
  </si>
  <si>
    <t>積立支出</t>
    <rPh sb="0" eb="2">
      <t>ツミタテ</t>
    </rPh>
    <rPh sb="2" eb="4">
      <t>シシュツ</t>
    </rPh>
    <phoneticPr fontId="10"/>
  </si>
  <si>
    <t>修繕
積立資産</t>
    <rPh sb="0" eb="2">
      <t>シュウゼン</t>
    </rPh>
    <phoneticPr fontId="10"/>
  </si>
  <si>
    <t>備品等購入
積立資産</t>
    <rPh sb="0" eb="3">
      <t>ビヒントウ</t>
    </rPh>
    <rPh sb="3" eb="5">
      <t>コウニュウ</t>
    </rPh>
    <phoneticPr fontId="10"/>
  </si>
  <si>
    <t>保育所施設・設備
整備積立資産</t>
    <rPh sb="0" eb="2">
      <t>ホイク</t>
    </rPh>
    <rPh sb="2" eb="3">
      <t>ショ</t>
    </rPh>
    <rPh sb="3" eb="5">
      <t>シセツ</t>
    </rPh>
    <rPh sb="6" eb="8">
      <t>セツビ</t>
    </rPh>
    <rPh sb="9" eb="11">
      <t>セイビ</t>
    </rPh>
    <phoneticPr fontId="10"/>
  </si>
  <si>
    <r>
      <t>（２）　</t>
    </r>
    <r>
      <rPr>
        <b/>
        <u/>
        <sz val="13"/>
        <rFont val="ＭＳ Ｐゴシック"/>
        <family val="3"/>
        <charset val="128"/>
      </rPr>
      <t>取扱要綱及び第254号通知による</t>
    </r>
    <r>
      <rPr>
        <b/>
        <sz val="13"/>
        <rFont val="ＭＳ Ｐ明朝"/>
        <family val="1"/>
        <charset val="128"/>
      </rPr>
      <t xml:space="preserve">弾力運用について
</t>
    </r>
    <rPh sb="4" eb="6">
      <t>トリアツカイ</t>
    </rPh>
    <rPh sb="6" eb="8">
      <t>ヨウコウ</t>
    </rPh>
    <rPh sb="8" eb="9">
      <t>オヨ</t>
    </rPh>
    <rPh sb="10" eb="11">
      <t>ダイ</t>
    </rPh>
    <rPh sb="14" eb="15">
      <t>ゴウ</t>
    </rPh>
    <rPh sb="15" eb="17">
      <t>ツウチ</t>
    </rPh>
    <rPh sb="20" eb="22">
      <t>ダンリョク</t>
    </rPh>
    <rPh sb="22" eb="24">
      <t>ウンヨウ</t>
    </rPh>
    <phoneticPr fontId="10"/>
  </si>
  <si>
    <t>支出根拠が
確認できる
書類 (＊)の
整備状況</t>
    <rPh sb="0" eb="2">
      <t>シシュツ</t>
    </rPh>
    <rPh sb="2" eb="4">
      <t>コンキョ</t>
    </rPh>
    <rPh sb="6" eb="8">
      <t>カクニン</t>
    </rPh>
    <rPh sb="12" eb="14">
      <t>ショルイ</t>
    </rPh>
    <rPh sb="20" eb="22">
      <t>セイビ</t>
    </rPh>
    <rPh sb="22" eb="24">
      <t>ジョウキョウ</t>
    </rPh>
    <phoneticPr fontId="10"/>
  </si>
  <si>
    <r>
      <t xml:space="preserve">現金残高
</t>
    </r>
    <r>
      <rPr>
        <b/>
        <sz val="10"/>
        <rFont val="ＭＳ Ｐ明朝"/>
        <family val="1"/>
        <charset val="128"/>
      </rPr>
      <t>（利用者徴収金等）</t>
    </r>
    <rPh sb="0" eb="2">
      <t>ゲンキン</t>
    </rPh>
    <rPh sb="2" eb="4">
      <t>ザンダカ</t>
    </rPh>
    <phoneticPr fontId="10"/>
  </si>
  <si>
    <t>未収入金等を適切に計上</t>
    <rPh sb="0" eb="4">
      <t>ミシュウニュウキン</t>
    </rPh>
    <rPh sb="4" eb="5">
      <t>トウ</t>
    </rPh>
    <rPh sb="6" eb="8">
      <t>テキセツ</t>
    </rPh>
    <rPh sb="9" eb="11">
      <t>ケイジョウ</t>
    </rPh>
    <phoneticPr fontId="10"/>
  </si>
  <si>
    <t>※他の拠点（法人本部拠点を含む）への繰入を行っている場合は、資料として「事業区分間及び拠点区分間繰入金明細書」の作成が必要です。</t>
    <rPh sb="1" eb="2">
      <t>ホカ</t>
    </rPh>
    <rPh sb="3" eb="5">
      <t>キョテン</t>
    </rPh>
    <rPh sb="6" eb="8">
      <t>ホウジン</t>
    </rPh>
    <rPh sb="8" eb="10">
      <t>ホンブ</t>
    </rPh>
    <rPh sb="10" eb="12">
      <t>キョテン</t>
    </rPh>
    <rPh sb="13" eb="14">
      <t>フク</t>
    </rPh>
    <rPh sb="18" eb="20">
      <t>クリイレ</t>
    </rPh>
    <rPh sb="21" eb="22">
      <t>オコナ</t>
    </rPh>
    <rPh sb="26" eb="28">
      <t>バアイ</t>
    </rPh>
    <rPh sb="30" eb="32">
      <t>シリョウ</t>
    </rPh>
    <rPh sb="36" eb="38">
      <t>ジギョウ</t>
    </rPh>
    <rPh sb="38" eb="40">
      <t>クブン</t>
    </rPh>
    <rPh sb="40" eb="41">
      <t>カン</t>
    </rPh>
    <rPh sb="41" eb="42">
      <t>オヨ</t>
    </rPh>
    <rPh sb="43" eb="45">
      <t>キョテン</t>
    </rPh>
    <rPh sb="45" eb="47">
      <t>クブン</t>
    </rPh>
    <rPh sb="47" eb="48">
      <t>カン</t>
    </rPh>
    <rPh sb="48" eb="50">
      <t>クリイレ</t>
    </rPh>
    <rPh sb="50" eb="51">
      <t>キン</t>
    </rPh>
    <rPh sb="51" eb="54">
      <t>メイサイショ</t>
    </rPh>
    <rPh sb="56" eb="58">
      <t>サクセイ</t>
    </rPh>
    <rPh sb="59" eb="61">
      <t>ヒツヨウ</t>
    </rPh>
    <phoneticPr fontId="10"/>
  </si>
  <si>
    <t>　会計Ｐ６の確認チャートより、「一部弾力運用できます」の場合に記入</t>
    <rPh sb="1" eb="3">
      <t>カイケイ</t>
    </rPh>
    <rPh sb="6" eb="8">
      <t>カクニン</t>
    </rPh>
    <rPh sb="16" eb="18">
      <t>イチブ</t>
    </rPh>
    <rPh sb="18" eb="20">
      <t>ダンリョク</t>
    </rPh>
    <rPh sb="20" eb="22">
      <t>ウンヨウ</t>
    </rPh>
    <rPh sb="28" eb="30">
      <t>バアイ</t>
    </rPh>
    <rPh sb="31" eb="33">
      <t>キニュウ</t>
    </rPh>
    <phoneticPr fontId="10"/>
  </si>
  <si>
    <t>　　　※会計Ｐ６の確認チャートより、「弾力運用できます」の場合　→　Ｐ８へ）</t>
    <rPh sb="4" eb="6">
      <t>カイケイ</t>
    </rPh>
    <rPh sb="9" eb="11">
      <t>カクニン</t>
    </rPh>
    <rPh sb="19" eb="21">
      <t>ダンリョク</t>
    </rPh>
    <rPh sb="21" eb="23">
      <t>ウンヨウ</t>
    </rPh>
    <rPh sb="29" eb="31">
      <t>バアイ</t>
    </rPh>
    <phoneticPr fontId="10"/>
  </si>
  <si>
    <t>【算出の根拠となる資料を監査当日にご用意ください。】</t>
    <phoneticPr fontId="10"/>
  </si>
  <si>
    <t>※次の記載ページ　→　Ｐ10へ</t>
    <rPh sb="1" eb="2">
      <t>ツギ</t>
    </rPh>
    <rPh sb="3" eb="5">
      <t>キサイ</t>
    </rPh>
    <phoneticPr fontId="10"/>
  </si>
  <si>
    <t>　会計Ｐ６の確認チャートより、「弾力運用できます」の場合に記入</t>
    <rPh sb="1" eb="3">
      <t>カイケイ</t>
    </rPh>
    <rPh sb="6" eb="8">
      <t>カクニン</t>
    </rPh>
    <rPh sb="16" eb="18">
      <t>ダンリョク</t>
    </rPh>
    <rPh sb="18" eb="20">
      <t>ウンヨウ</t>
    </rPh>
    <rPh sb="26" eb="28">
      <t>バアイ</t>
    </rPh>
    <rPh sb="29" eb="31">
      <t>キニュウ</t>
    </rPh>
    <phoneticPr fontId="10"/>
  </si>
  <si>
    <t>　　　※確認チャートより、「一部弾力運用できます」の場合　→　Ｐ７へ</t>
    <rPh sb="4" eb="6">
      <t>カクニン</t>
    </rPh>
    <rPh sb="14" eb="16">
      <t>イチブ</t>
    </rPh>
    <rPh sb="16" eb="18">
      <t>ダンリョク</t>
    </rPh>
    <rPh sb="18" eb="20">
      <t>ウンヨウ</t>
    </rPh>
    <rPh sb="26" eb="28">
      <t>バアイ</t>
    </rPh>
    <phoneticPr fontId="10"/>
  </si>
  <si>
    <t>【算出の根拠となる資料を監査当日にご用意ください。】</t>
    <phoneticPr fontId="10"/>
  </si>
  <si>
    <r>
      <t xml:space="preserve">同一の設置者が設置する、子育て支援事業を実施する施設の整備費等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コソダ</t>
    </rPh>
    <rPh sb="15" eb="17">
      <t>シエン</t>
    </rPh>
    <rPh sb="17" eb="19">
      <t>ジギョウ</t>
    </rPh>
    <rPh sb="20" eb="22">
      <t>ジッシ</t>
    </rPh>
    <phoneticPr fontId="10"/>
  </si>
  <si>
    <r>
      <t xml:space="preserve">同一の設置者が設置する、社会福祉施設等の整備費等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シャカイ</t>
    </rPh>
    <rPh sb="14" eb="16">
      <t>フクシ</t>
    </rPh>
    <rPh sb="16" eb="18">
      <t>シセツ</t>
    </rPh>
    <rPh sb="18" eb="19">
      <t>ナド</t>
    </rPh>
    <phoneticPr fontId="10"/>
  </si>
  <si>
    <t>　　　※確認チャートより、「一部弾力運用できます」の場合　→　Ｐ７へ</t>
    <phoneticPr fontId="10"/>
  </si>
  <si>
    <t>Ⅰ　処遇改善基礎分枠（別表３・４）</t>
    <rPh sb="2" eb="4">
      <t>ショグウ</t>
    </rPh>
    <rPh sb="4" eb="6">
      <t>カイゼン</t>
    </rPh>
    <rPh sb="6" eb="8">
      <t>キソ</t>
    </rPh>
    <rPh sb="8" eb="9">
      <t>ブン</t>
    </rPh>
    <rPh sb="9" eb="10">
      <t>ワク</t>
    </rPh>
    <rPh sb="11" eb="13">
      <t>ベッピョウ</t>
    </rPh>
    <phoneticPr fontId="10"/>
  </si>
  <si>
    <t>↓会計Ｐ８の③表（16）の額</t>
    <rPh sb="1" eb="3">
      <t>カイケイ</t>
    </rPh>
    <rPh sb="7" eb="8">
      <t>ヒョウ</t>
    </rPh>
    <rPh sb="13" eb="14">
      <t>ガク</t>
    </rPh>
    <phoneticPr fontId="10"/>
  </si>
  <si>
    <t>法人本部等から不足資金を繰り入れた</t>
    <rPh sb="0" eb="2">
      <t>ホウジン</t>
    </rPh>
    <rPh sb="2" eb="4">
      <t>ホンブ</t>
    </rPh>
    <rPh sb="4" eb="5">
      <t>トウ</t>
    </rPh>
    <rPh sb="7" eb="9">
      <t>フソク</t>
    </rPh>
    <rPh sb="9" eb="11">
      <t>シキン</t>
    </rPh>
    <rPh sb="12" eb="13">
      <t>ク</t>
    </rPh>
    <rPh sb="14" eb="15">
      <t>イ</t>
    </rPh>
    <phoneticPr fontId="10"/>
  </si>
  <si>
    <t>Ⅱ　委託費３か月分枠（別表３・５）</t>
    <rPh sb="2" eb="4">
      <t>イタク</t>
    </rPh>
    <rPh sb="4" eb="5">
      <t>ヒ</t>
    </rPh>
    <rPh sb="7" eb="8">
      <t>ゲツ</t>
    </rPh>
    <rPh sb="8" eb="9">
      <t>ブン</t>
    </rPh>
    <rPh sb="9" eb="10">
      <t>ワク</t>
    </rPh>
    <phoneticPr fontId="10"/>
  </si>
  <si>
    <t>↓会計Ｐ８の③表（15）の額</t>
    <rPh sb="1" eb="3">
      <t>カイケイ</t>
    </rPh>
    <rPh sb="7" eb="8">
      <t>ヒョウ</t>
    </rPh>
    <rPh sb="13" eb="14">
      <t>ガク</t>
    </rPh>
    <phoneticPr fontId="10"/>
  </si>
  <si>
    <t>事業活動収入予算額の３％(e)</t>
    <rPh sb="0" eb="2">
      <t>ジギョウ</t>
    </rPh>
    <rPh sb="2" eb="4">
      <t>カツドウ</t>
    </rPh>
    <rPh sb="4" eb="6">
      <t>シュウニュウ</t>
    </rPh>
    <rPh sb="6" eb="9">
      <t>ヨサンガク</t>
    </rPh>
    <phoneticPr fontId="10"/>
  </si>
  <si>
    <t>収入を預入れずに直接支払いに</t>
    <rPh sb="0" eb="2">
      <t>シュウニュウ</t>
    </rPh>
    <rPh sb="3" eb="5">
      <t>アズケイ</t>
    </rPh>
    <rPh sb="8" eb="10">
      <t>チョクセツ</t>
    </rPh>
    <rPh sb="10" eb="12">
      <t>シハラ</t>
    </rPh>
    <phoneticPr fontId="10"/>
  </si>
  <si>
    <t>②　預貯金　</t>
    <rPh sb="2" eb="5">
      <t>ヨチョキン</t>
    </rPh>
    <phoneticPr fontId="10"/>
  </si>
  <si>
    <t>口座
種別</t>
    <rPh sb="0" eb="2">
      <t>コウザ</t>
    </rPh>
    <rPh sb="3" eb="5">
      <t>シュベツ</t>
    </rPh>
    <phoneticPr fontId="10"/>
  </si>
  <si>
    <t>委託</t>
  </si>
  <si>
    <t>株式会社○○造園土木</t>
    <rPh sb="0" eb="2">
      <t>カブシキ</t>
    </rPh>
    <rPh sb="2" eb="4">
      <t>カイシャ</t>
    </rPh>
    <rPh sb="6" eb="8">
      <t>ゾウエン</t>
    </rPh>
    <rPh sb="8" eb="10">
      <t>ドボク</t>
    </rPh>
    <phoneticPr fontId="10"/>
  </si>
  <si>
    <t>得ている</t>
    <rPh sb="0" eb="1">
      <t>エ</t>
    </rPh>
    <phoneticPr fontId="10"/>
  </si>
  <si>
    <t>得ていない</t>
    <rPh sb="0" eb="1">
      <t>エ</t>
    </rPh>
    <phoneticPr fontId="10"/>
  </si>
  <si>
    <t>社会福祉法人、学校法人以外の場合</t>
    <rPh sb="0" eb="2">
      <t>シャカイ</t>
    </rPh>
    <rPh sb="2" eb="4">
      <t>フクシ</t>
    </rPh>
    <rPh sb="4" eb="6">
      <t>ホウジン</t>
    </rPh>
    <rPh sb="7" eb="9">
      <t>ガッコウ</t>
    </rPh>
    <rPh sb="9" eb="11">
      <t>ホウジン</t>
    </rPh>
    <rPh sb="11" eb="13">
      <t>イガイ</t>
    </rPh>
    <rPh sb="14" eb="16">
      <t>バアイ</t>
    </rPh>
    <phoneticPr fontId="10"/>
  </si>
  <si>
    <t>①　年度末の残高状況</t>
    <rPh sb="2" eb="5">
      <t>ネンドマツ</t>
    </rPh>
    <rPh sb="6" eb="8">
      <t>ザンダカ</t>
    </rPh>
    <rPh sb="8" eb="10">
      <t>ジョウキョウ</t>
    </rPh>
    <phoneticPr fontId="10"/>
  </si>
  <si>
    <t>＋</t>
    <phoneticPr fontId="10"/>
  </si>
  <si>
    <t>①</t>
    <phoneticPr fontId="10"/>
  </si>
  <si>
    <t>当期資金収支差額合計</t>
  </si>
  <si>
    <t>＝</t>
    <phoneticPr fontId="10"/>
  </si>
  <si>
    <t>－</t>
    <phoneticPr fontId="10"/>
  </si>
  <si>
    <t>＋</t>
    <phoneticPr fontId="10"/>
  </si>
  <si>
    <t>②</t>
    <phoneticPr fontId="10"/>
  </si>
  <si>
    <t>＝</t>
    <phoneticPr fontId="10"/>
  </si>
  <si>
    <t>③</t>
    <phoneticPr fontId="10"/>
  </si>
  <si>
    <t>④</t>
    <phoneticPr fontId="10"/>
  </si>
  <si>
    <t>⑤</t>
    <phoneticPr fontId="10"/>
  </si>
  <si>
    <t>Ａ</t>
    <phoneticPr fontId="10"/>
  </si>
  <si>
    <t>①～⑤当期資金収支差額
及び積立支出の合計額</t>
    <phoneticPr fontId="10"/>
  </si>
  <si>
    <t>Ｂ</t>
    <phoneticPr fontId="10"/>
  </si>
  <si>
    <t>　事業活動収入額</t>
    <phoneticPr fontId="10"/>
  </si>
  <si>
    <t>Ｅ</t>
    <phoneticPr fontId="10"/>
  </si>
  <si>
    <t>　委託費収入額</t>
    <rPh sb="1" eb="3">
      <t>イタク</t>
    </rPh>
    <rPh sb="6" eb="7">
      <t>ガク</t>
    </rPh>
    <phoneticPr fontId="10"/>
  </si>
  <si>
    <t>Ｃ</t>
    <phoneticPr fontId="10"/>
  </si>
  <si>
    <t>　（Ａ÷Ｂ×100）</t>
    <phoneticPr fontId="10"/>
  </si>
  <si>
    <t>Ｆ</t>
    <phoneticPr fontId="10"/>
  </si>
  <si>
    <t>　（Ｄ÷Ｅ×100）</t>
    <phoneticPr fontId="10"/>
  </si>
  <si>
    <t>％</t>
    <phoneticPr fontId="10"/>
  </si>
  <si>
    <t>②　積立資産及び当期末支払資金残高の取り扱い（取扱要綱第４条、第254号通知３ほか）</t>
    <rPh sb="4" eb="6">
      <t>シサン</t>
    </rPh>
    <rPh sb="6" eb="7">
      <t>オヨ</t>
    </rPh>
    <rPh sb="8" eb="10">
      <t>トウキ</t>
    </rPh>
    <rPh sb="18" eb="19">
      <t>ト</t>
    </rPh>
    <rPh sb="20" eb="21">
      <t>アツカ</t>
    </rPh>
    <rPh sb="31" eb="32">
      <t>ダイ</t>
    </rPh>
    <rPh sb="35" eb="36">
      <t>ゴウ</t>
    </rPh>
    <rPh sb="36" eb="38">
      <t>ツウチ</t>
    </rPh>
    <phoneticPr fontId="10"/>
  </si>
  <si>
    <t>している</t>
    <phoneticPr fontId="10"/>
  </si>
  <si>
    <t>していない</t>
    <phoneticPr fontId="10"/>
  </si>
  <si>
    <t>理事会の議決を得ている</t>
    <rPh sb="0" eb="3">
      <t>リジカイ</t>
    </rPh>
    <rPh sb="4" eb="6">
      <t>ギケツ</t>
    </rPh>
    <rPh sb="7" eb="8">
      <t>エ</t>
    </rPh>
    <phoneticPr fontId="10"/>
  </si>
  <si>
    <t>横浜市保育・教育運営課に対する事前協議</t>
    <rPh sb="0" eb="3">
      <t>ヨコハマシ</t>
    </rPh>
    <rPh sb="3" eb="5">
      <t>ホイク</t>
    </rPh>
    <rPh sb="6" eb="8">
      <t>キョウイク</t>
    </rPh>
    <rPh sb="8" eb="10">
      <t>ウンエイ</t>
    </rPh>
    <rPh sb="10" eb="11">
      <t>カ</t>
    </rPh>
    <rPh sb="12" eb="13">
      <t>タイ</t>
    </rPh>
    <rPh sb="15" eb="17">
      <t>ジゼン</t>
    </rPh>
    <rPh sb="17" eb="19">
      <t>キョウギ</t>
    </rPh>
    <phoneticPr fontId="10"/>
  </si>
  <si>
    <t>マイナスになっていない</t>
    <phoneticPr fontId="10"/>
  </si>
  <si>
    <t>マイナスになった</t>
    <phoneticPr fontId="10"/>
  </si>
  <si>
    <t>いる</t>
    <phoneticPr fontId="10"/>
  </si>
  <si>
    <t>いない</t>
    <phoneticPr fontId="10"/>
  </si>
  <si>
    <t>（上記①表内Ｆ）</t>
    <phoneticPr fontId="10"/>
  </si>
  <si>
    <t>⇒</t>
    <phoneticPr fontId="10"/>
  </si>
  <si>
    <t>　　　　　　　　　　　　　　　　　　　　　　　　　　　　　　　　）</t>
    <phoneticPr fontId="10"/>
  </si>
  <si>
    <t>商品名：</t>
    <phoneticPr fontId="10"/>
  </si>
  <si>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10"/>
  </si>
  <si>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10"/>
  </si>
  <si>
    <t>経理規程上の預け入れ迄の日数</t>
    <rPh sb="0" eb="2">
      <t>ケイリ</t>
    </rPh>
    <rPh sb="2" eb="4">
      <t>キテイ</t>
    </rPh>
    <rPh sb="4" eb="5">
      <t>ウエ</t>
    </rPh>
    <rPh sb="6" eb="7">
      <t>アズ</t>
    </rPh>
    <rPh sb="8" eb="9">
      <t>イ</t>
    </rPh>
    <rPh sb="10" eb="11">
      <t>マデ</t>
    </rPh>
    <rPh sb="12" eb="14">
      <t>ニッスウ</t>
    </rPh>
    <phoneticPr fontId="10"/>
  </si>
  <si>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10"/>
  </si>
  <si>
    <t>全ての支出に根拠（証ひょう等）が</t>
    <rPh sb="0" eb="1">
      <t>スベ</t>
    </rPh>
    <rPh sb="3" eb="5">
      <t>シシュツ</t>
    </rPh>
    <rPh sb="6" eb="8">
      <t>コンキョ</t>
    </rPh>
    <rPh sb="9" eb="10">
      <t>アカシ</t>
    </rPh>
    <rPh sb="13" eb="14">
      <t>ナド</t>
    </rPh>
    <phoneticPr fontId="10"/>
  </si>
  <si>
    <t>施設運営に関係のない支出</t>
    <rPh sb="0" eb="2">
      <t>シセツ</t>
    </rPh>
    <rPh sb="2" eb="4">
      <t>ウンエイ</t>
    </rPh>
    <rPh sb="5" eb="7">
      <t>カンケイ</t>
    </rPh>
    <rPh sb="10" eb="12">
      <t>シシュツ</t>
    </rPh>
    <phoneticPr fontId="10"/>
  </si>
  <si>
    <t>はない又は寄附金等で充当済</t>
    <rPh sb="3" eb="4">
      <t>マタ</t>
    </rPh>
    <rPh sb="5" eb="8">
      <t>キフキン</t>
    </rPh>
    <rPh sb="8" eb="9">
      <t>トウ</t>
    </rPh>
    <rPh sb="10" eb="12">
      <t>ジュウトウ</t>
    </rPh>
    <rPh sb="12" eb="13">
      <t>ズミ</t>
    </rPh>
    <phoneticPr fontId="10"/>
  </si>
  <si>
    <t>がある</t>
    <phoneticPr fontId="10"/>
  </si>
  <si>
    <t>はない</t>
    <phoneticPr fontId="10"/>
  </si>
  <si>
    <t>がない場合がある</t>
    <rPh sb="3" eb="5">
      <t>バアイ</t>
    </rPh>
    <phoneticPr fontId="10"/>
  </si>
  <si>
    <t>車両の運行記録</t>
    <rPh sb="0" eb="2">
      <t>シャリョウ</t>
    </rPh>
    <rPh sb="3" eb="5">
      <t>ウンコウ</t>
    </rPh>
    <rPh sb="5" eb="7">
      <t>キロク</t>
    </rPh>
    <phoneticPr fontId="10"/>
  </si>
  <si>
    <t>「種別」欄には、物品購入、修繕工事、委託、リース、その他　のいずれかをドロップダウンリストから選択します。</t>
    <rPh sb="47" eb="49">
      <t>センタク</t>
    </rPh>
    <phoneticPr fontId="10"/>
  </si>
  <si>
    <t>（税込総額）</t>
    <rPh sb="3" eb="5">
      <t>ソウガク</t>
    </rPh>
    <phoneticPr fontId="10"/>
  </si>
  <si>
    <t>保育所</t>
    <rPh sb="0" eb="2">
      <t>ホイク</t>
    </rPh>
    <rPh sb="2" eb="3">
      <t>ショ</t>
    </rPh>
    <phoneticPr fontId="49"/>
  </si>
  <si>
    <t>施設・事業種別</t>
    <rPh sb="0" eb="2">
      <t>シセツ</t>
    </rPh>
    <rPh sb="3" eb="5">
      <t>ジギョウ</t>
    </rPh>
    <rPh sb="5" eb="7">
      <t>シュベツ</t>
    </rPh>
    <phoneticPr fontId="10"/>
  </si>
  <si>
    <t>施設・事業所番号</t>
    <rPh sb="0" eb="2">
      <t>シセツ</t>
    </rPh>
    <rPh sb="3" eb="6">
      <t>ジギョウショ</t>
    </rPh>
    <rPh sb="6" eb="8">
      <t>バンゴウ</t>
    </rPh>
    <phoneticPr fontId="10"/>
  </si>
  <si>
    <t>２歳児</t>
    <rPh sb="1" eb="2">
      <t>サイ</t>
    </rPh>
    <rPh sb="2" eb="3">
      <t>ジ</t>
    </rPh>
    <phoneticPr fontId="10"/>
  </si>
  <si>
    <t>１歳児</t>
    <rPh sb="1" eb="2">
      <t>サイ</t>
    </rPh>
    <rPh sb="2" eb="3">
      <t>ジ</t>
    </rPh>
    <phoneticPr fontId="10"/>
  </si>
  <si>
    <t>乳児</t>
    <rPh sb="0" eb="2">
      <t>ニュウジ</t>
    </rPh>
    <phoneticPr fontId="10"/>
  </si>
  <si>
    <t>利用定員</t>
    <rPh sb="0" eb="2">
      <t>リヨウ</t>
    </rPh>
    <rPh sb="2" eb="4">
      <t>テイイン</t>
    </rPh>
    <phoneticPr fontId="10"/>
  </si>
  <si>
    <t>定員区分</t>
    <rPh sb="0" eb="2">
      <t>テイイン</t>
    </rPh>
    <rPh sb="2" eb="4">
      <t>クブン</t>
    </rPh>
    <phoneticPr fontId="10"/>
  </si>
  <si>
    <t>基礎分</t>
    <rPh sb="0" eb="2">
      <t>キソ</t>
    </rPh>
    <rPh sb="2" eb="3">
      <t>ブン</t>
    </rPh>
    <phoneticPr fontId="49"/>
  </si>
  <si>
    <t>うちｷｬﾘｱﾊﾟｽ要件</t>
    <rPh sb="9" eb="11">
      <t>ヨウケン</t>
    </rPh>
    <phoneticPr fontId="10"/>
  </si>
  <si>
    <t>１　処遇改善等加算Ⅰ</t>
    <rPh sb="2" eb="4">
      <t>ショグウ</t>
    </rPh>
    <rPh sb="4" eb="6">
      <t>カイゼン</t>
    </rPh>
    <rPh sb="6" eb="7">
      <t>トウ</t>
    </rPh>
    <rPh sb="7" eb="9">
      <t>カサン</t>
    </rPh>
    <phoneticPr fontId="47"/>
  </si>
  <si>
    <t>加算見込額（円）</t>
    <rPh sb="0" eb="2">
      <t>カサン</t>
    </rPh>
    <rPh sb="2" eb="4">
      <t>ミコミ</t>
    </rPh>
    <rPh sb="4" eb="5">
      <t>ガク</t>
    </rPh>
    <rPh sb="6" eb="7">
      <t>エン</t>
    </rPh>
    <phoneticPr fontId="49"/>
  </si>
  <si>
    <t>処遇改善等加算【国】（1,000円未満切り捨て）</t>
    <rPh sb="0" eb="2">
      <t>ショグウ</t>
    </rPh>
    <rPh sb="2" eb="4">
      <t>カイゼン</t>
    </rPh>
    <rPh sb="4" eb="5">
      <t>トウ</t>
    </rPh>
    <rPh sb="5" eb="7">
      <t>カサン</t>
    </rPh>
    <rPh sb="8" eb="9">
      <t>クニ</t>
    </rPh>
    <rPh sb="16" eb="17">
      <t>エン</t>
    </rPh>
    <rPh sb="17" eb="19">
      <t>ミマン</t>
    </rPh>
    <rPh sb="19" eb="20">
      <t>キ</t>
    </rPh>
    <rPh sb="21" eb="22">
      <t>ス</t>
    </rPh>
    <phoneticPr fontId="49"/>
  </si>
  <si>
    <t>職員配置加算【市】（1,000円未満切り捨て）</t>
    <rPh sb="0" eb="2">
      <t>ショクイン</t>
    </rPh>
    <rPh sb="2" eb="4">
      <t>ハイチ</t>
    </rPh>
    <rPh sb="4" eb="6">
      <t>カサン</t>
    </rPh>
    <rPh sb="7" eb="8">
      <t>シ</t>
    </rPh>
    <phoneticPr fontId="49"/>
  </si>
  <si>
    <t>適用
する
場合</t>
    <rPh sb="0" eb="2">
      <t>テキヨウ</t>
    </rPh>
    <rPh sb="6" eb="8">
      <t>バアイ</t>
    </rPh>
    <phoneticPr fontId="10"/>
  </si>
  <si>
    <t>年齢別単価</t>
    <rPh sb="0" eb="2">
      <t>ネンレイ</t>
    </rPh>
    <rPh sb="2" eb="3">
      <t>ベツ</t>
    </rPh>
    <rPh sb="3" eb="5">
      <t>タンカ</t>
    </rPh>
    <phoneticPr fontId="10"/>
  </si>
  <si>
    <t>３歳児</t>
    <rPh sb="1" eb="2">
      <t>サイ</t>
    </rPh>
    <rPh sb="2" eb="3">
      <t>ジ</t>
    </rPh>
    <phoneticPr fontId="10"/>
  </si>
  <si>
    <t>４歳以上児</t>
    <rPh sb="1" eb="2">
      <t>サイ</t>
    </rPh>
    <rPh sb="2" eb="4">
      <t>イジョウ</t>
    </rPh>
    <rPh sb="4" eb="5">
      <t>ジ</t>
    </rPh>
    <phoneticPr fontId="10"/>
  </si>
  <si>
    <t>標準時間</t>
    <rPh sb="0" eb="2">
      <t>ヒョウジュン</t>
    </rPh>
    <rPh sb="2" eb="4">
      <t>ジカン</t>
    </rPh>
    <phoneticPr fontId="10"/>
  </si>
  <si>
    <t>短時間</t>
    <rPh sb="0" eb="3">
      <t>タンジカン</t>
    </rPh>
    <phoneticPr fontId="10"/>
  </si>
  <si>
    <t>平均利用子ども数(人)</t>
    <rPh sb="9" eb="10">
      <t>ニン</t>
    </rPh>
    <phoneticPr fontId="49"/>
  </si>
  <si>
    <t>処遇改善等加算分単価(円)</t>
    <rPh sb="0" eb="2">
      <t>ショグウ</t>
    </rPh>
    <rPh sb="2" eb="4">
      <t>カイゼン</t>
    </rPh>
    <rPh sb="4" eb="5">
      <t>ナド</t>
    </rPh>
    <rPh sb="5" eb="7">
      <t>カサン</t>
    </rPh>
    <rPh sb="7" eb="8">
      <t>ブン</t>
    </rPh>
    <rPh sb="8" eb="10">
      <t>タンカ</t>
    </rPh>
    <rPh sb="11" eb="12">
      <t>エン</t>
    </rPh>
    <phoneticPr fontId="10"/>
  </si>
  <si>
    <t>基本加算②</t>
    <rPh sb="0" eb="2">
      <t>キホン</t>
    </rPh>
    <rPh sb="2" eb="4">
      <t>カサン</t>
    </rPh>
    <phoneticPr fontId="10"/>
  </si>
  <si>
    <t>処遇改善等加算Ⅰ</t>
    <rPh sb="0" eb="2">
      <t>ショグウ</t>
    </rPh>
    <rPh sb="2" eb="4">
      <t>カイゼン</t>
    </rPh>
    <rPh sb="4" eb="5">
      <t>ナド</t>
    </rPh>
    <rPh sb="5" eb="7">
      <t>カサン</t>
    </rPh>
    <phoneticPr fontId="10"/>
  </si>
  <si>
    <t>３歳児配置改善加算</t>
    <rPh sb="1" eb="2">
      <t>サイ</t>
    </rPh>
    <rPh sb="2" eb="3">
      <t>ジ</t>
    </rPh>
    <rPh sb="3" eb="5">
      <t>ハイチ</t>
    </rPh>
    <rPh sb="5" eb="7">
      <t>カイゼン</t>
    </rPh>
    <rPh sb="7" eb="9">
      <t>カサン</t>
    </rPh>
    <phoneticPr fontId="10"/>
  </si>
  <si>
    <t>夜間保育加算</t>
    <rPh sb="0" eb="2">
      <t>ヤカン</t>
    </rPh>
    <rPh sb="2" eb="4">
      <t>ホイク</t>
    </rPh>
    <rPh sb="4" eb="6">
      <t>カサン</t>
    </rPh>
    <phoneticPr fontId="10"/>
  </si>
  <si>
    <t>チーム保育推進加算</t>
    <rPh sb="3" eb="5">
      <t>ホイク</t>
    </rPh>
    <rPh sb="5" eb="7">
      <t>スイシン</t>
    </rPh>
    <rPh sb="7" eb="9">
      <t>カサン</t>
    </rPh>
    <phoneticPr fontId="58"/>
  </si>
  <si>
    <t>②合計</t>
    <rPh sb="1" eb="3">
      <t>ゴウケイ</t>
    </rPh>
    <phoneticPr fontId="49"/>
  </si>
  <si>
    <t>加減調整部分③</t>
    <rPh sb="0" eb="2">
      <t>カゲン</t>
    </rPh>
    <rPh sb="2" eb="4">
      <t>チョウセイ</t>
    </rPh>
    <rPh sb="4" eb="6">
      <t>ブブン</t>
    </rPh>
    <phoneticPr fontId="49"/>
  </si>
  <si>
    <t>定員を恒常的に超過する場合</t>
    <rPh sb="0" eb="2">
      <t>テイイン</t>
    </rPh>
    <rPh sb="3" eb="6">
      <t>コウジョウテキ</t>
    </rPh>
    <rPh sb="7" eb="9">
      <t>チョウカ</t>
    </rPh>
    <rPh sb="11" eb="13">
      <t>バアイ</t>
    </rPh>
    <phoneticPr fontId="10"/>
  </si>
  <si>
    <t>特定加算④</t>
    <rPh sb="0" eb="2">
      <t>トクテイ</t>
    </rPh>
    <rPh sb="2" eb="4">
      <t>カサン</t>
    </rPh>
    <phoneticPr fontId="10"/>
  </si>
  <si>
    <t>主任保育士専任加算</t>
    <rPh sb="0" eb="2">
      <t>シュニン</t>
    </rPh>
    <rPh sb="2" eb="5">
      <t>ホイクシ</t>
    </rPh>
    <rPh sb="5" eb="7">
      <t>センニン</t>
    </rPh>
    <rPh sb="7" eb="9">
      <t>カサン</t>
    </rPh>
    <phoneticPr fontId="10"/>
  </si>
  <si>
    <t>療育支援加算</t>
    <rPh sb="0" eb="2">
      <t>リョウイク</t>
    </rPh>
    <rPh sb="2" eb="4">
      <t>シエン</t>
    </rPh>
    <rPh sb="4" eb="6">
      <t>カサン</t>
    </rPh>
    <phoneticPr fontId="10"/>
  </si>
  <si>
    <t>事務職員雇上費加算</t>
    <rPh sb="0" eb="2">
      <t>ジム</t>
    </rPh>
    <rPh sb="2" eb="4">
      <t>ショクイン</t>
    </rPh>
    <rPh sb="4" eb="5">
      <t>ヤトイ</t>
    </rPh>
    <rPh sb="5" eb="6">
      <t>ウエ</t>
    </rPh>
    <rPh sb="6" eb="7">
      <t>ヒ</t>
    </rPh>
    <rPh sb="7" eb="9">
      <t>カサン</t>
    </rPh>
    <phoneticPr fontId="10"/>
  </si>
  <si>
    <t>④合計</t>
    <rPh sb="1" eb="3">
      <t>ゴウケイ</t>
    </rPh>
    <phoneticPr fontId="49"/>
  </si>
  <si>
    <t>平均利用子ども数①×⑤</t>
    <rPh sb="0" eb="2">
      <t>ヘイキン</t>
    </rPh>
    <rPh sb="2" eb="4">
      <t>リヨウ</t>
    </rPh>
    <rPh sb="4" eb="5">
      <t>コ</t>
    </rPh>
    <rPh sb="7" eb="8">
      <t>スウ</t>
    </rPh>
    <phoneticPr fontId="49"/>
  </si>
  <si>
    <t>合計額（年額）</t>
    <rPh sb="0" eb="2">
      <t>ゴウケイ</t>
    </rPh>
    <rPh sb="2" eb="3">
      <t>ガク</t>
    </rPh>
    <rPh sb="4" eb="6">
      <t>ネンガク</t>
    </rPh>
    <phoneticPr fontId="49"/>
  </si>
  <si>
    <t>基礎分（②+③+④）</t>
    <rPh sb="0" eb="2">
      <t>キソ</t>
    </rPh>
    <rPh sb="2" eb="3">
      <t>ブン</t>
    </rPh>
    <phoneticPr fontId="49"/>
  </si>
  <si>
    <t>賃金改善要件分（②+③+④）</t>
    <rPh sb="0" eb="2">
      <t>チンギン</t>
    </rPh>
    <rPh sb="2" eb="4">
      <t>カイゼン</t>
    </rPh>
    <rPh sb="4" eb="6">
      <t>ヨウケン</t>
    </rPh>
    <rPh sb="6" eb="7">
      <t>ブン</t>
    </rPh>
    <phoneticPr fontId="49"/>
  </si>
  <si>
    <t>平均利用子ども数×職員処遇改善費の単価の合計</t>
    <rPh sb="0" eb="2">
      <t>ヘイキン</t>
    </rPh>
    <rPh sb="2" eb="4">
      <t>リヨウ</t>
    </rPh>
    <rPh sb="9" eb="11">
      <t>ショクイン</t>
    </rPh>
    <rPh sb="11" eb="13">
      <t>ショグウ</t>
    </rPh>
    <rPh sb="13" eb="15">
      <t>カイゼン</t>
    </rPh>
    <rPh sb="15" eb="16">
      <t>ヒ</t>
    </rPh>
    <rPh sb="17" eb="19">
      <t>タンカ</t>
    </rPh>
    <rPh sb="20" eb="22">
      <t>ゴウケイ</t>
    </rPh>
    <phoneticPr fontId="49"/>
  </si>
  <si>
    <t>賃金改善要件分</t>
    <rPh sb="0" eb="2">
      <t>チンギン</t>
    </rPh>
    <rPh sb="2" eb="4">
      <t>カイゼン</t>
    </rPh>
    <rPh sb="4" eb="6">
      <t>ヨウケン</t>
    </rPh>
    <rPh sb="6" eb="7">
      <t>ブン</t>
    </rPh>
    <phoneticPr fontId="49"/>
  </si>
  <si>
    <t>公益事業等の運営、施設設備の整備等に要する経費</t>
    <rPh sb="0" eb="2">
      <t>コウエキ</t>
    </rPh>
    <rPh sb="2" eb="4">
      <t>ジギョウ</t>
    </rPh>
    <rPh sb="4" eb="5">
      <t>トウ</t>
    </rPh>
    <rPh sb="6" eb="8">
      <t>ウンエイ</t>
    </rPh>
    <rPh sb="9" eb="11">
      <t>シセツ</t>
    </rPh>
    <rPh sb="11" eb="13">
      <t>セツビ</t>
    </rPh>
    <rPh sb="14" eb="17">
      <t>セイビナド</t>
    </rPh>
    <rPh sb="18" eb="19">
      <t>ヨウ</t>
    </rPh>
    <rPh sb="21" eb="23">
      <t>ケイヒ</t>
    </rPh>
    <phoneticPr fontId="10"/>
  </si>
  <si>
    <t>社会福祉法人、学校法人の場合</t>
    <rPh sb="0" eb="2">
      <t>シャカイ</t>
    </rPh>
    <rPh sb="2" eb="4">
      <t>フクシ</t>
    </rPh>
    <rPh sb="4" eb="6">
      <t>ホウジン</t>
    </rPh>
    <rPh sb="7" eb="9">
      <t>ガッコウ</t>
    </rPh>
    <rPh sb="9" eb="11">
      <t>ホウジン</t>
    </rPh>
    <rPh sb="12" eb="14">
      <t>バアイ</t>
    </rPh>
    <phoneticPr fontId="10"/>
  </si>
  <si>
    <t>運営主体が社会福祉法人又は学校法人の場合</t>
    <rPh sb="0" eb="2">
      <t>ウンエイ</t>
    </rPh>
    <rPh sb="2" eb="4">
      <t>シュタイ</t>
    </rPh>
    <rPh sb="5" eb="7">
      <t>シャカイ</t>
    </rPh>
    <rPh sb="7" eb="9">
      <t>フクシ</t>
    </rPh>
    <rPh sb="9" eb="11">
      <t>ホウジン</t>
    </rPh>
    <rPh sb="11" eb="12">
      <t>マタ</t>
    </rPh>
    <rPh sb="13" eb="15">
      <t>ガッコウ</t>
    </rPh>
    <rPh sb="15" eb="17">
      <t>ホウジン</t>
    </rPh>
    <rPh sb="18" eb="20">
      <t>バアイ</t>
    </rPh>
    <phoneticPr fontId="10"/>
  </si>
  <si>
    <t>運営主体が社会福祉法人・学校法人以外の場合</t>
    <rPh sb="0" eb="2">
      <t>ウンエイ</t>
    </rPh>
    <rPh sb="2" eb="4">
      <t>シュタイ</t>
    </rPh>
    <rPh sb="5" eb="7">
      <t>シャカイ</t>
    </rPh>
    <rPh sb="7" eb="9">
      <t>フクシ</t>
    </rPh>
    <rPh sb="9" eb="11">
      <t>ホウジン</t>
    </rPh>
    <rPh sb="12" eb="14">
      <t>ガッコウ</t>
    </rPh>
    <rPh sb="14" eb="16">
      <t>ホウジン</t>
    </rPh>
    <rPh sb="16" eb="18">
      <t>イガイ</t>
    </rPh>
    <rPh sb="19" eb="21">
      <t>バアイ</t>
    </rPh>
    <phoneticPr fontId="10"/>
  </si>
  <si>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10"/>
  </si>
  <si>
    <t>業者名
(契約の相手方)</t>
    <rPh sb="0" eb="2">
      <t>ギョウシャ</t>
    </rPh>
    <rPh sb="2" eb="3">
      <t>ナ</t>
    </rPh>
    <rPh sb="5" eb="7">
      <t>ケイヤク</t>
    </rPh>
    <rPh sb="8" eb="11">
      <t>アイテガタ</t>
    </rPh>
    <phoneticPr fontId="10"/>
  </si>
  <si>
    <t>上記ｂにおいて、「本園が初」の場合、横浜保育室からの認可移行である。</t>
    <rPh sb="0" eb="2">
      <t>ジョウキ</t>
    </rPh>
    <rPh sb="9" eb="10">
      <t>ホン</t>
    </rPh>
    <rPh sb="10" eb="11">
      <t>エン</t>
    </rPh>
    <rPh sb="12" eb="13">
      <t>ハツ</t>
    </rPh>
    <rPh sb="15" eb="17">
      <t>バアイ</t>
    </rPh>
    <rPh sb="18" eb="20">
      <t>ヨコハマ</t>
    </rPh>
    <rPh sb="20" eb="23">
      <t>ホイクシツ</t>
    </rPh>
    <rPh sb="26" eb="28">
      <t>ニンカ</t>
    </rPh>
    <rPh sb="28" eb="30">
      <t>イコウ</t>
    </rPh>
    <phoneticPr fontId="10"/>
  </si>
  <si>
    <t>積立資産を積立目的以外に使用</t>
    <rPh sb="5" eb="7">
      <t>ツミタテ</t>
    </rPh>
    <rPh sb="7" eb="9">
      <t>モクテキ</t>
    </rPh>
    <rPh sb="9" eb="11">
      <t>イガイ</t>
    </rPh>
    <rPh sb="12" eb="14">
      <t>シヨウ</t>
    </rPh>
    <phoneticPr fontId="10"/>
  </si>
  <si>
    <t>当期末支払資金残高は、委託費収入の30％を超えて</t>
    <rPh sb="11" eb="13">
      <t>イタク</t>
    </rPh>
    <rPh sb="13" eb="14">
      <t>ヒ</t>
    </rPh>
    <rPh sb="14" eb="16">
      <t>シュウニュウ</t>
    </rPh>
    <rPh sb="21" eb="22">
      <t>コ</t>
    </rPh>
    <phoneticPr fontId="10"/>
  </si>
  <si>
    <t>いない</t>
    <phoneticPr fontId="10"/>
  </si>
  <si>
    <t>社会福祉法人会計基準</t>
    <rPh sb="0" eb="2">
      <t>シャカイ</t>
    </rPh>
    <rPh sb="2" eb="4">
      <t>フクシ</t>
    </rPh>
    <rPh sb="4" eb="6">
      <t>ホウジン</t>
    </rPh>
    <rPh sb="6" eb="8">
      <t>カイケイ</t>
    </rPh>
    <rPh sb="8" eb="10">
      <t>キジュン</t>
    </rPh>
    <phoneticPr fontId="10"/>
  </si>
  <si>
    <t>学校法人会計基準</t>
    <rPh sb="0" eb="2">
      <t>ガッコウ</t>
    </rPh>
    <rPh sb="2" eb="4">
      <t>ホウジン</t>
    </rPh>
    <rPh sb="4" eb="6">
      <t>カイケイ</t>
    </rPh>
    <rPh sb="6" eb="8">
      <t>キジュン</t>
    </rPh>
    <phoneticPr fontId="10"/>
  </si>
  <si>
    <t>ＮＰＯ法人会計基準</t>
    <rPh sb="3" eb="5">
      <t>ホウジン</t>
    </rPh>
    <rPh sb="5" eb="7">
      <t>カイケイ</t>
    </rPh>
    <rPh sb="7" eb="9">
      <t>キジュン</t>
    </rPh>
    <phoneticPr fontId="10"/>
  </si>
  <si>
    <t>企業会計原則</t>
    <rPh sb="0" eb="2">
      <t>キギョウ</t>
    </rPh>
    <rPh sb="2" eb="4">
      <t>カイケイ</t>
    </rPh>
    <rPh sb="4" eb="6">
      <t>ゲンソク</t>
    </rPh>
    <phoneticPr fontId="10"/>
  </si>
  <si>
    <t>公益法人会計基準</t>
    <rPh sb="0" eb="2">
      <t>コウエキ</t>
    </rPh>
    <rPh sb="2" eb="4">
      <t>ホウジン</t>
    </rPh>
    <rPh sb="4" eb="6">
      <t>カイケイ</t>
    </rPh>
    <rPh sb="6" eb="8">
      <t>キジュン</t>
    </rPh>
    <phoneticPr fontId="10"/>
  </si>
  <si>
    <t>その他 (                   )</t>
    <rPh sb="2" eb="3">
      <t>タ</t>
    </rPh>
    <phoneticPr fontId="10"/>
  </si>
  <si>
    <t>　　≪（２）～（５）の支出がある場合は、算出根拠となる資料を添付します。≫</t>
    <rPh sb="11" eb="13">
      <t>シシュツ</t>
    </rPh>
    <rPh sb="16" eb="18">
      <t>バアイ</t>
    </rPh>
    <rPh sb="20" eb="22">
      <t>サンシュツ</t>
    </rPh>
    <rPh sb="22" eb="24">
      <t>コンキョ</t>
    </rPh>
    <rPh sb="27" eb="29">
      <t>シリョウ</t>
    </rPh>
    <rPh sb="30" eb="32">
      <t>テンプ</t>
    </rPh>
    <phoneticPr fontId="10"/>
  </si>
  <si>
    <t>前期末支払資金残高の取り崩しについて、理事会の議決を</t>
    <rPh sb="19" eb="22">
      <t>リジカイ</t>
    </rPh>
    <rPh sb="23" eb="25">
      <t>ギケツ</t>
    </rPh>
    <phoneticPr fontId="10"/>
  </si>
  <si>
    <t>１年分の委託費収入金額→</t>
    <phoneticPr fontId="10"/>
  </si>
  <si>
    <t>円</t>
    <rPh sb="0" eb="1">
      <t>エン</t>
    </rPh>
    <phoneticPr fontId="10"/>
  </si>
  <si>
    <t>賃金改善要件分の金額　→</t>
    <rPh sb="0" eb="2">
      <t>チンギン</t>
    </rPh>
    <rPh sb="2" eb="4">
      <t>カイゼン</t>
    </rPh>
    <rPh sb="4" eb="6">
      <t>ヨウケン</t>
    </rPh>
    <rPh sb="6" eb="7">
      <t>ブン</t>
    </rPh>
    <rPh sb="8" eb="10">
      <t>キンガク</t>
    </rPh>
    <phoneticPr fontId="10"/>
  </si>
  <si>
    <t>土地・建物賃借料合計金額</t>
    <rPh sb="0" eb="2">
      <t>トチ</t>
    </rPh>
    <rPh sb="3" eb="5">
      <t>タテモノ</t>
    </rPh>
    <rPh sb="5" eb="8">
      <t>チンシャクリョウ</t>
    </rPh>
    <rPh sb="8" eb="10">
      <t>ゴウケイ</t>
    </rPh>
    <rPh sb="10" eb="12">
      <t>キンガク</t>
    </rPh>
    <phoneticPr fontId="10"/>
  </si>
  <si>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10"/>
  </si>
  <si>
    <t>賃金改善要件分</t>
    <phoneticPr fontId="10"/>
  </si>
  <si>
    <t>財源</t>
    <rPh sb="0" eb="2">
      <t>ザイゲン</t>
    </rPh>
    <phoneticPr fontId="10"/>
  </si>
  <si>
    <t>（　　　　　　　　）拠点の賃金改善の実施のため。</t>
    <phoneticPr fontId="10"/>
  </si>
  <si>
    <t>1.　委託費等資金収支</t>
    <phoneticPr fontId="10"/>
  </si>
  <si>
    <t>（単位：円）</t>
    <rPh sb="1" eb="3">
      <t>タンイ</t>
    </rPh>
    <rPh sb="4" eb="5">
      <t>エン</t>
    </rPh>
    <phoneticPr fontId="10"/>
  </si>
  <si>
    <t>収　　　　　入</t>
    <rPh sb="0" eb="1">
      <t>オサム</t>
    </rPh>
    <rPh sb="6" eb="7">
      <t>イリ</t>
    </rPh>
    <phoneticPr fontId="10"/>
  </si>
  <si>
    <t>支　　　　　出</t>
    <rPh sb="0" eb="1">
      <t>ササ</t>
    </rPh>
    <rPh sb="6" eb="7">
      <t>デ</t>
    </rPh>
    <phoneticPr fontId="10"/>
  </si>
  <si>
    <t>差引過△不足
額(①－②)</t>
    <rPh sb="0" eb="2">
      <t>サシヒキ</t>
    </rPh>
    <rPh sb="2" eb="3">
      <t>カ</t>
    </rPh>
    <rPh sb="4" eb="6">
      <t>フソク</t>
    </rPh>
    <rPh sb="7" eb="8">
      <t>ガク</t>
    </rPh>
    <phoneticPr fontId="10"/>
  </si>
  <si>
    <t>科　　　　　目</t>
    <rPh sb="0" eb="1">
      <t>カ</t>
    </rPh>
    <rPh sb="6" eb="7">
      <t>メ</t>
    </rPh>
    <phoneticPr fontId="10"/>
  </si>
  <si>
    <t>金額①</t>
    <rPh sb="0" eb="2">
      <t>キンガク</t>
    </rPh>
    <phoneticPr fontId="10"/>
  </si>
  <si>
    <t>金額②</t>
    <rPh sb="0" eb="2">
      <t>キンガク</t>
    </rPh>
    <phoneticPr fontId="10"/>
  </si>
  <si>
    <t>1.</t>
    <phoneticPr fontId="10"/>
  </si>
  <si>
    <t>19.</t>
    <phoneticPr fontId="10"/>
  </si>
  <si>
    <t>人件費支出</t>
    <rPh sb="0" eb="3">
      <t>ジンケンヒ</t>
    </rPh>
    <rPh sb="3" eb="5">
      <t>シシュツ</t>
    </rPh>
    <phoneticPr fontId="10"/>
  </si>
  <si>
    <t xml:space="preserve"> (1)職員給料支出</t>
    <rPh sb="4" eb="6">
      <t>ショクイン</t>
    </rPh>
    <rPh sb="6" eb="8">
      <t>キュウリョウ</t>
    </rPh>
    <rPh sb="8" eb="10">
      <t>シシュツ</t>
    </rPh>
    <phoneticPr fontId="10"/>
  </si>
  <si>
    <t xml:space="preserve"> (2)事業費</t>
    <rPh sb="4" eb="7">
      <t>ジギョウヒ</t>
    </rPh>
    <phoneticPr fontId="10"/>
  </si>
  <si>
    <t xml:space="preserve"> (2)職員賞与支出</t>
    <rPh sb="4" eb="6">
      <t>ショクイン</t>
    </rPh>
    <rPh sb="6" eb="8">
      <t>ショウヨ</t>
    </rPh>
    <rPh sb="8" eb="10">
      <t>シシュツ</t>
    </rPh>
    <phoneticPr fontId="10"/>
  </si>
  <si>
    <t xml:space="preserve"> (3)非常勤職員給与支出</t>
    <rPh sb="4" eb="7">
      <t>ヒジョウキン</t>
    </rPh>
    <rPh sb="7" eb="9">
      <t>ショクイン</t>
    </rPh>
    <rPh sb="9" eb="11">
      <t>キュウヨ</t>
    </rPh>
    <phoneticPr fontId="10"/>
  </si>
  <si>
    <t>2.</t>
    <phoneticPr fontId="10"/>
  </si>
  <si>
    <t>利用者等利用料収入</t>
  </si>
  <si>
    <t xml:space="preserve"> (4)派遣職員費支出</t>
    <rPh sb="4" eb="6">
      <t>ハケン</t>
    </rPh>
    <rPh sb="6" eb="8">
      <t>ショクイン</t>
    </rPh>
    <rPh sb="8" eb="9">
      <t>ヒ</t>
    </rPh>
    <rPh sb="9" eb="11">
      <t>シシュツ</t>
    </rPh>
    <phoneticPr fontId="10"/>
  </si>
  <si>
    <t>3.</t>
    <phoneticPr fontId="10"/>
  </si>
  <si>
    <t>私的契約利用料収入</t>
    <rPh sb="0" eb="2">
      <t>シテキ</t>
    </rPh>
    <rPh sb="2" eb="4">
      <t>ケイヤク</t>
    </rPh>
    <rPh sb="4" eb="6">
      <t>リヨウ</t>
    </rPh>
    <rPh sb="6" eb="7">
      <t>リョウ</t>
    </rPh>
    <rPh sb="7" eb="9">
      <t>シュウニュウ</t>
    </rPh>
    <phoneticPr fontId="10"/>
  </si>
  <si>
    <t xml:space="preserve"> (5)退職給付支出</t>
    <rPh sb="4" eb="6">
      <t>タイショク</t>
    </rPh>
    <rPh sb="6" eb="8">
      <t>キュウフ</t>
    </rPh>
    <rPh sb="8" eb="10">
      <t>シシュツ</t>
    </rPh>
    <phoneticPr fontId="10"/>
  </si>
  <si>
    <t>4.</t>
  </si>
  <si>
    <t>その他の事業収入（補助金事業収入等）</t>
    <rPh sb="2" eb="3">
      <t>タ</t>
    </rPh>
    <rPh sb="4" eb="6">
      <t>ジギョウ</t>
    </rPh>
    <rPh sb="9" eb="12">
      <t>ホジョキン</t>
    </rPh>
    <rPh sb="12" eb="14">
      <t>ジギョウ</t>
    </rPh>
    <rPh sb="14" eb="16">
      <t>シュウニュウ</t>
    </rPh>
    <rPh sb="16" eb="17">
      <t>トウ</t>
    </rPh>
    <phoneticPr fontId="10"/>
  </si>
  <si>
    <t xml:space="preserve"> (6)法定福利費支出</t>
    <rPh sb="4" eb="6">
      <t>ホウテイ</t>
    </rPh>
    <rPh sb="6" eb="8">
      <t>フクリ</t>
    </rPh>
    <rPh sb="8" eb="9">
      <t>ヒ</t>
    </rPh>
    <phoneticPr fontId="10"/>
  </si>
  <si>
    <t>5.</t>
  </si>
  <si>
    <t>経常経費寄附金収入</t>
  </si>
  <si>
    <t>20.</t>
    <phoneticPr fontId="10"/>
  </si>
  <si>
    <t>事業費支出</t>
    <rPh sb="0" eb="3">
      <t>ジギョウヒ</t>
    </rPh>
    <rPh sb="3" eb="5">
      <t>シシュツ</t>
    </rPh>
    <phoneticPr fontId="10"/>
  </si>
  <si>
    <t>6.</t>
  </si>
  <si>
    <t>受取利息配当金収入</t>
    <rPh sb="0" eb="2">
      <t>ウケトリ</t>
    </rPh>
    <rPh sb="2" eb="4">
      <t>リソク</t>
    </rPh>
    <rPh sb="4" eb="7">
      <t>ハイトウキン</t>
    </rPh>
    <rPh sb="7" eb="9">
      <t>シュウニュウ</t>
    </rPh>
    <phoneticPr fontId="24"/>
  </si>
  <si>
    <t xml:space="preserve"> (1)給食費支出</t>
    <rPh sb="4" eb="6">
      <t>キュウショク</t>
    </rPh>
    <rPh sb="6" eb="7">
      <t>ヒ</t>
    </rPh>
    <phoneticPr fontId="10"/>
  </si>
  <si>
    <t>7.</t>
    <phoneticPr fontId="10"/>
  </si>
  <si>
    <t>人件費積立資産取崩収入（15を除く）</t>
    <rPh sb="0" eb="3">
      <t>ジンケンヒ</t>
    </rPh>
    <rPh sb="3" eb="5">
      <t>ツミタテ</t>
    </rPh>
    <rPh sb="5" eb="6">
      <t>シ</t>
    </rPh>
    <rPh sb="6" eb="7">
      <t>サン</t>
    </rPh>
    <rPh sb="7" eb="9">
      <t>トリクズシ</t>
    </rPh>
    <rPh sb="9" eb="11">
      <t>シュウニュウ</t>
    </rPh>
    <phoneticPr fontId="10"/>
  </si>
  <si>
    <t xml:space="preserve"> (2)保健衛生費支出</t>
    <rPh sb="4" eb="6">
      <t>ホケン</t>
    </rPh>
    <rPh sb="6" eb="8">
      <t>エイセイ</t>
    </rPh>
    <rPh sb="8" eb="9">
      <t>ヒ</t>
    </rPh>
    <phoneticPr fontId="10"/>
  </si>
  <si>
    <t>8.</t>
    <phoneticPr fontId="10"/>
  </si>
  <si>
    <t>修繕積立資産取崩収入（15を除く）</t>
    <rPh sb="0" eb="2">
      <t>シュウゼン</t>
    </rPh>
    <rPh sb="2" eb="4">
      <t>ツミタテ</t>
    </rPh>
    <rPh sb="4" eb="5">
      <t>シ</t>
    </rPh>
    <rPh sb="5" eb="6">
      <t>サン</t>
    </rPh>
    <rPh sb="6" eb="8">
      <t>トリクズシ</t>
    </rPh>
    <rPh sb="8" eb="10">
      <t>シュウニュウ</t>
    </rPh>
    <phoneticPr fontId="10"/>
  </si>
  <si>
    <t xml:space="preserve"> (3)保育材料費支出</t>
    <rPh sb="4" eb="6">
      <t>ホイク</t>
    </rPh>
    <rPh sb="6" eb="9">
      <t>ザイリョウヒ</t>
    </rPh>
    <phoneticPr fontId="10"/>
  </si>
  <si>
    <t>9.</t>
    <phoneticPr fontId="10"/>
  </si>
  <si>
    <t>備品等購入積立資産取崩収入（15を除く）</t>
    <rPh sb="0" eb="2">
      <t>ビヒン</t>
    </rPh>
    <rPh sb="2" eb="3">
      <t>トウ</t>
    </rPh>
    <rPh sb="3" eb="5">
      <t>コウニュウ</t>
    </rPh>
    <rPh sb="5" eb="7">
      <t>ツミタテ</t>
    </rPh>
    <rPh sb="7" eb="8">
      <t>シ</t>
    </rPh>
    <rPh sb="8" eb="9">
      <t>サン</t>
    </rPh>
    <rPh sb="9" eb="11">
      <t>トリクズシ</t>
    </rPh>
    <rPh sb="11" eb="13">
      <t>シュウニュウ</t>
    </rPh>
    <phoneticPr fontId="10"/>
  </si>
  <si>
    <t xml:space="preserve"> (4)水道光熱費支出</t>
    <rPh sb="4" eb="6">
      <t>スイドウ</t>
    </rPh>
    <rPh sb="6" eb="8">
      <t>コウネツ</t>
    </rPh>
    <rPh sb="8" eb="9">
      <t>ヒ</t>
    </rPh>
    <phoneticPr fontId="10"/>
  </si>
  <si>
    <t>10.</t>
    <phoneticPr fontId="10"/>
  </si>
  <si>
    <t>保育所施設･設備整備積立資産取崩収入（15を除く）</t>
    <rPh sb="0" eb="2">
      <t>ホイク</t>
    </rPh>
    <rPh sb="2" eb="3">
      <t>ショ</t>
    </rPh>
    <rPh sb="3" eb="5">
      <t>シセツ</t>
    </rPh>
    <rPh sb="6" eb="8">
      <t>セツビ</t>
    </rPh>
    <rPh sb="8" eb="10">
      <t>セイビ</t>
    </rPh>
    <rPh sb="10" eb="12">
      <t>ツミタテ</t>
    </rPh>
    <rPh sb="12" eb="13">
      <t>シ</t>
    </rPh>
    <rPh sb="13" eb="14">
      <t>サン</t>
    </rPh>
    <rPh sb="14" eb="16">
      <t>トリクズシ</t>
    </rPh>
    <rPh sb="16" eb="18">
      <t>シュウニュウ</t>
    </rPh>
    <phoneticPr fontId="10"/>
  </si>
  <si>
    <t xml:space="preserve"> (5)燃料費支出</t>
    <rPh sb="4" eb="6">
      <t>ネンリョウ</t>
    </rPh>
    <rPh sb="6" eb="7">
      <t>ヒ</t>
    </rPh>
    <phoneticPr fontId="10"/>
  </si>
  <si>
    <t xml:space="preserve"> (6)消耗器具備品費支出</t>
    <rPh sb="4" eb="6">
      <t>ショウモウ</t>
    </rPh>
    <rPh sb="6" eb="8">
      <t>キグ</t>
    </rPh>
    <rPh sb="8" eb="10">
      <t>ビヒン</t>
    </rPh>
    <rPh sb="10" eb="11">
      <t>ヒ</t>
    </rPh>
    <phoneticPr fontId="10"/>
  </si>
  <si>
    <t xml:space="preserve"> (7)保険料支出</t>
    <rPh sb="4" eb="7">
      <t>ホケンリョウ</t>
    </rPh>
    <rPh sb="7" eb="9">
      <t>シシュツ</t>
    </rPh>
    <phoneticPr fontId="10"/>
  </si>
  <si>
    <t xml:space="preserve"> (8)賃借料支出</t>
    <rPh sb="4" eb="6">
      <t>チンシャク</t>
    </rPh>
    <rPh sb="6" eb="7">
      <t>リョウ</t>
    </rPh>
    <rPh sb="7" eb="9">
      <t>シシュツ</t>
    </rPh>
    <phoneticPr fontId="10"/>
  </si>
  <si>
    <t xml:space="preserve"> (9)車輌費支出</t>
    <rPh sb="4" eb="6">
      <t>シャリョウ</t>
    </rPh>
    <rPh sb="6" eb="7">
      <t>ヒ</t>
    </rPh>
    <rPh sb="7" eb="9">
      <t>シシュツ</t>
    </rPh>
    <phoneticPr fontId="10"/>
  </si>
  <si>
    <t>(10)雑支出</t>
    <rPh sb="4" eb="5">
      <t>ザツ</t>
    </rPh>
    <rPh sb="5" eb="7">
      <t>シシュツ</t>
    </rPh>
    <phoneticPr fontId="10"/>
  </si>
  <si>
    <t>21.</t>
    <phoneticPr fontId="10"/>
  </si>
  <si>
    <t>事務費支出</t>
    <rPh sb="0" eb="2">
      <t>ジム</t>
    </rPh>
    <phoneticPr fontId="10"/>
  </si>
  <si>
    <t xml:space="preserve"> (1)福利厚生費支出</t>
    <rPh sb="4" eb="6">
      <t>フクリ</t>
    </rPh>
    <rPh sb="6" eb="9">
      <t>コウセイヒ</t>
    </rPh>
    <phoneticPr fontId="10"/>
  </si>
  <si>
    <t xml:space="preserve"> (2)職員被服費支出</t>
    <rPh sb="4" eb="6">
      <t>ショクイン</t>
    </rPh>
    <rPh sb="6" eb="8">
      <t>ヒフク</t>
    </rPh>
    <rPh sb="8" eb="9">
      <t>ヒ</t>
    </rPh>
    <rPh sb="9" eb="11">
      <t>シシュツ</t>
    </rPh>
    <phoneticPr fontId="10"/>
  </si>
  <si>
    <t xml:space="preserve"> (3)旅費交通費支出</t>
    <rPh sb="4" eb="6">
      <t>リョヒ</t>
    </rPh>
    <rPh sb="6" eb="9">
      <t>コウツウヒ</t>
    </rPh>
    <phoneticPr fontId="10"/>
  </si>
  <si>
    <t xml:space="preserve"> (4)研修研究費支出</t>
    <rPh sb="4" eb="6">
      <t>ケンシュウ</t>
    </rPh>
    <rPh sb="6" eb="9">
      <t>ケンキュウヒ</t>
    </rPh>
    <rPh sb="9" eb="11">
      <t>シシュツ</t>
    </rPh>
    <phoneticPr fontId="10"/>
  </si>
  <si>
    <t xml:space="preserve"> (5)事務消耗品費支出</t>
    <rPh sb="4" eb="6">
      <t>ジム</t>
    </rPh>
    <rPh sb="6" eb="8">
      <t>ショウモウ</t>
    </rPh>
    <rPh sb="8" eb="9">
      <t>ヒン</t>
    </rPh>
    <rPh sb="9" eb="10">
      <t>ヒ</t>
    </rPh>
    <phoneticPr fontId="10"/>
  </si>
  <si>
    <t xml:space="preserve"> (6)印刷製本費支出</t>
    <rPh sb="4" eb="6">
      <t>インサツ</t>
    </rPh>
    <rPh sb="6" eb="8">
      <t>セイホン</t>
    </rPh>
    <rPh sb="8" eb="9">
      <t>ヒ</t>
    </rPh>
    <phoneticPr fontId="10"/>
  </si>
  <si>
    <t xml:space="preserve"> (7)水道光熱費支出</t>
    <rPh sb="4" eb="6">
      <t>スイドウ</t>
    </rPh>
    <rPh sb="6" eb="9">
      <t>コウネツヒ</t>
    </rPh>
    <phoneticPr fontId="10"/>
  </si>
  <si>
    <t xml:space="preserve"> (8)燃料費支出</t>
    <rPh sb="4" eb="7">
      <t>ネンリョウヒ</t>
    </rPh>
    <phoneticPr fontId="10"/>
  </si>
  <si>
    <t xml:space="preserve"> (9)修繕費支出</t>
    <rPh sb="4" eb="7">
      <t>シュウゼンヒ</t>
    </rPh>
    <phoneticPr fontId="10"/>
  </si>
  <si>
    <t>(10)通信運搬費支出</t>
    <rPh sb="4" eb="6">
      <t>ツウシン</t>
    </rPh>
    <rPh sb="6" eb="8">
      <t>ウンパン</t>
    </rPh>
    <rPh sb="8" eb="9">
      <t>ヒ</t>
    </rPh>
    <phoneticPr fontId="10"/>
  </si>
  <si>
    <t>(11)会議費支出</t>
    <rPh sb="4" eb="7">
      <t>カイギヒ</t>
    </rPh>
    <phoneticPr fontId="10"/>
  </si>
  <si>
    <t>(12)広報費支出</t>
    <rPh sb="4" eb="6">
      <t>コウホウ</t>
    </rPh>
    <rPh sb="6" eb="7">
      <t>ヒ</t>
    </rPh>
    <phoneticPr fontId="10"/>
  </si>
  <si>
    <t>(13)業務委託費支出</t>
    <rPh sb="4" eb="6">
      <t>ギョウム</t>
    </rPh>
    <rPh sb="6" eb="8">
      <t>イタク</t>
    </rPh>
    <rPh sb="8" eb="9">
      <t>ヒ</t>
    </rPh>
    <phoneticPr fontId="10"/>
  </si>
  <si>
    <t>(14)手数料支出</t>
    <rPh sb="4" eb="7">
      <t>テスウリョウ</t>
    </rPh>
    <phoneticPr fontId="10"/>
  </si>
  <si>
    <t>(15)保険料支出</t>
    <rPh sb="4" eb="7">
      <t>ホケンリョウ</t>
    </rPh>
    <phoneticPr fontId="10"/>
  </si>
  <si>
    <t>(16)賃借料支出</t>
    <rPh sb="4" eb="7">
      <t>チンシャクリョウ</t>
    </rPh>
    <phoneticPr fontId="10"/>
  </si>
  <si>
    <t>(17)保守料支出</t>
    <rPh sb="4" eb="6">
      <t>ホシュ</t>
    </rPh>
    <rPh sb="6" eb="7">
      <t>リョウ</t>
    </rPh>
    <rPh sb="7" eb="9">
      <t>シシュツ</t>
    </rPh>
    <phoneticPr fontId="10"/>
  </si>
  <si>
    <t>(18)雑支出</t>
    <rPh sb="4" eb="5">
      <t>ザツ</t>
    </rPh>
    <rPh sb="5" eb="7">
      <t>シシュツ</t>
    </rPh>
    <phoneticPr fontId="10"/>
  </si>
  <si>
    <t>22.</t>
    <phoneticPr fontId="10"/>
  </si>
  <si>
    <t>固定資産取得支出（28を除く）</t>
    <rPh sb="0" eb="2">
      <t>コテイ</t>
    </rPh>
    <rPh sb="2" eb="4">
      <t>シサン</t>
    </rPh>
    <rPh sb="4" eb="6">
      <t>シュトク</t>
    </rPh>
    <rPh sb="6" eb="8">
      <t>シシュツ</t>
    </rPh>
    <rPh sb="12" eb="13">
      <t>ノゾ</t>
    </rPh>
    <phoneticPr fontId="10"/>
  </si>
  <si>
    <t>23.</t>
  </si>
  <si>
    <t>人件費積立資産支出</t>
    <rPh sb="0" eb="3">
      <t>ジンケンヒ</t>
    </rPh>
    <rPh sb="3" eb="5">
      <t>ツミタテ</t>
    </rPh>
    <rPh sb="5" eb="6">
      <t>シ</t>
    </rPh>
    <rPh sb="6" eb="7">
      <t>サン</t>
    </rPh>
    <rPh sb="7" eb="9">
      <t>シシュツ</t>
    </rPh>
    <phoneticPr fontId="10"/>
  </si>
  <si>
    <t>24.</t>
  </si>
  <si>
    <t>修繕費積立資産支出</t>
    <rPh sb="0" eb="3">
      <t>シュウゼンヒ</t>
    </rPh>
    <rPh sb="3" eb="5">
      <t>ツミタテ</t>
    </rPh>
    <rPh sb="5" eb="7">
      <t>シサン</t>
    </rPh>
    <rPh sb="7" eb="9">
      <t>シシュツ</t>
    </rPh>
    <phoneticPr fontId="10"/>
  </si>
  <si>
    <t>25.</t>
  </si>
  <si>
    <t>備品等購入積立資産支出</t>
    <rPh sb="0" eb="3">
      <t>ビヒントウ</t>
    </rPh>
    <rPh sb="3" eb="5">
      <t>コウニュウ</t>
    </rPh>
    <rPh sb="5" eb="7">
      <t>ツミタテ</t>
    </rPh>
    <rPh sb="7" eb="8">
      <t>シ</t>
    </rPh>
    <rPh sb="8" eb="9">
      <t>サン</t>
    </rPh>
    <rPh sb="9" eb="11">
      <t>シシュツ</t>
    </rPh>
    <phoneticPr fontId="10"/>
  </si>
  <si>
    <t>26.</t>
  </si>
  <si>
    <t>保育所施設･設備整備積立資産支出</t>
    <rPh sb="0" eb="2">
      <t>ホイク</t>
    </rPh>
    <rPh sb="2" eb="3">
      <t>ショ</t>
    </rPh>
    <rPh sb="3" eb="5">
      <t>シセツ</t>
    </rPh>
    <rPh sb="6" eb="8">
      <t>セツビ</t>
    </rPh>
    <rPh sb="8" eb="10">
      <t>セイビ</t>
    </rPh>
    <rPh sb="10" eb="12">
      <t>ツミタテ</t>
    </rPh>
    <rPh sb="12" eb="13">
      <t>シ</t>
    </rPh>
    <rPh sb="13" eb="14">
      <t>サン</t>
    </rPh>
    <rPh sb="14" eb="16">
      <t>シシュツ</t>
    </rPh>
    <phoneticPr fontId="10"/>
  </si>
  <si>
    <t>27.</t>
    <phoneticPr fontId="10"/>
  </si>
  <si>
    <t>拠点区分間繰入金支出（33を除く）</t>
    <rPh sb="14" eb="15">
      <t>ノゾ</t>
    </rPh>
    <phoneticPr fontId="10"/>
  </si>
  <si>
    <t>1から10までの小計</t>
    <rPh sb="8" eb="9">
      <t>ショウ</t>
    </rPh>
    <rPh sb="9" eb="10">
      <t>ケイ</t>
    </rPh>
    <phoneticPr fontId="10"/>
  </si>
  <si>
    <t>19から27までの小計</t>
    <rPh sb="9" eb="10">
      <t>ショウ</t>
    </rPh>
    <rPh sb="10" eb="11">
      <t>ケイ</t>
    </rPh>
    <phoneticPr fontId="10"/>
  </si>
  <si>
    <t>11.</t>
    <phoneticPr fontId="10"/>
  </si>
  <si>
    <t>委託費収入のうち改善基礎分</t>
    <rPh sb="0" eb="2">
      <t>イタク</t>
    </rPh>
    <rPh sb="2" eb="3">
      <t>ヒ</t>
    </rPh>
    <rPh sb="3" eb="5">
      <t>シュウニュウ</t>
    </rPh>
    <rPh sb="8" eb="10">
      <t>カイゼン</t>
    </rPh>
    <rPh sb="10" eb="12">
      <t>キソ</t>
    </rPh>
    <rPh sb="12" eb="13">
      <t>フン</t>
    </rPh>
    <phoneticPr fontId="10"/>
  </si>
  <si>
    <t>28.</t>
    <phoneticPr fontId="10"/>
  </si>
  <si>
    <t>固定資産取得支出のうち施設の整備等に係る支出</t>
    <rPh sb="0" eb="2">
      <t>コテイ</t>
    </rPh>
    <rPh sb="2" eb="4">
      <t>シサン</t>
    </rPh>
    <rPh sb="4" eb="6">
      <t>シュトク</t>
    </rPh>
    <rPh sb="6" eb="8">
      <t>シシュツ</t>
    </rPh>
    <rPh sb="11" eb="13">
      <t>シセツ</t>
    </rPh>
    <rPh sb="14" eb="17">
      <t>セイビトウ</t>
    </rPh>
    <rPh sb="18" eb="19">
      <t>カカ</t>
    </rPh>
    <rPh sb="20" eb="22">
      <t>シシュツ</t>
    </rPh>
    <phoneticPr fontId="10"/>
  </si>
  <si>
    <t>12.</t>
  </si>
  <si>
    <t>委託費収入のうち賃借料加算分</t>
    <rPh sb="0" eb="2">
      <t>イタク</t>
    </rPh>
    <rPh sb="2" eb="3">
      <t>ヒ</t>
    </rPh>
    <rPh sb="3" eb="5">
      <t>シュウニュウ</t>
    </rPh>
    <rPh sb="8" eb="11">
      <t>チンシャクリョウ</t>
    </rPh>
    <rPh sb="11" eb="13">
      <t>カサン</t>
    </rPh>
    <rPh sb="13" eb="14">
      <t>フン</t>
    </rPh>
    <phoneticPr fontId="10"/>
  </si>
  <si>
    <t>29.</t>
  </si>
  <si>
    <t>土地･建物賃借料支出</t>
    <rPh sb="0" eb="2">
      <t>トチ</t>
    </rPh>
    <rPh sb="3" eb="5">
      <t>タテモノ</t>
    </rPh>
    <rPh sb="5" eb="8">
      <t>チンシャクリョウ</t>
    </rPh>
    <rPh sb="8" eb="10">
      <t>シシュツ</t>
    </rPh>
    <phoneticPr fontId="10"/>
  </si>
  <si>
    <t>13.</t>
  </si>
  <si>
    <t>借入金利息補助金収入</t>
  </si>
  <si>
    <t>30.</t>
  </si>
  <si>
    <t>租税公課支出</t>
    <rPh sb="0" eb="2">
      <t>ソゼイ</t>
    </rPh>
    <rPh sb="2" eb="4">
      <t>コウカ</t>
    </rPh>
    <rPh sb="4" eb="6">
      <t>シシュツ</t>
    </rPh>
    <phoneticPr fontId="10"/>
  </si>
  <si>
    <t>14.</t>
  </si>
  <si>
    <t>施設整備等補助金収入</t>
    <rPh sb="0" eb="2">
      <t>シセツ</t>
    </rPh>
    <rPh sb="2" eb="4">
      <t>セイビ</t>
    </rPh>
    <rPh sb="4" eb="5">
      <t>トウ</t>
    </rPh>
    <rPh sb="5" eb="8">
      <t>ホジョキン</t>
    </rPh>
    <rPh sb="8" eb="10">
      <t>シュウニュウ</t>
    </rPh>
    <phoneticPr fontId="24"/>
  </si>
  <si>
    <t>31.</t>
  </si>
  <si>
    <t>支払利息支出</t>
    <rPh sb="0" eb="2">
      <t>シハライ</t>
    </rPh>
    <rPh sb="2" eb="4">
      <t>リソク</t>
    </rPh>
    <rPh sb="4" eb="6">
      <t>シシュツ</t>
    </rPh>
    <phoneticPr fontId="24"/>
  </si>
  <si>
    <t>(施設設備整備資金借入金償還補助金を含む)</t>
    <rPh sb="1" eb="3">
      <t>シセツ</t>
    </rPh>
    <rPh sb="3" eb="5">
      <t>セツビ</t>
    </rPh>
    <rPh sb="5" eb="7">
      <t>セイビ</t>
    </rPh>
    <rPh sb="7" eb="9">
      <t>シキン</t>
    </rPh>
    <rPh sb="9" eb="11">
      <t>カリイレ</t>
    </rPh>
    <rPh sb="11" eb="12">
      <t>キン</t>
    </rPh>
    <rPh sb="12" eb="14">
      <t>ショウカン</t>
    </rPh>
    <rPh sb="14" eb="17">
      <t>ホジョキン</t>
    </rPh>
    <rPh sb="18" eb="19">
      <t>フク</t>
    </rPh>
    <phoneticPr fontId="10"/>
  </si>
  <si>
    <t>32.</t>
  </si>
  <si>
    <t>設備資金借入金元金償還支出</t>
    <rPh sb="0" eb="2">
      <t>セツビ</t>
    </rPh>
    <rPh sb="2" eb="4">
      <t>シキン</t>
    </rPh>
    <rPh sb="4" eb="6">
      <t>カリイレ</t>
    </rPh>
    <rPh sb="6" eb="7">
      <t>キン</t>
    </rPh>
    <rPh sb="7" eb="9">
      <t>ガンキン</t>
    </rPh>
    <rPh sb="9" eb="11">
      <t>ショウカン</t>
    </rPh>
    <rPh sb="11" eb="13">
      <t>シシュツ</t>
    </rPh>
    <phoneticPr fontId="10"/>
  </si>
  <si>
    <t>15.</t>
    <phoneticPr fontId="10"/>
  </si>
  <si>
    <t>28及び29の経費に係る積立資産取崩収入</t>
    <rPh sb="7" eb="9">
      <t>ケイヒ</t>
    </rPh>
    <rPh sb="10" eb="11">
      <t>カカ</t>
    </rPh>
    <rPh sb="12" eb="14">
      <t>ツミタテ</t>
    </rPh>
    <rPh sb="14" eb="16">
      <t>シサン</t>
    </rPh>
    <rPh sb="16" eb="18">
      <t>トリクズシ</t>
    </rPh>
    <rPh sb="18" eb="20">
      <t>シュウニュウ</t>
    </rPh>
    <phoneticPr fontId="10"/>
  </si>
  <si>
    <t>33.</t>
  </si>
  <si>
    <t>拠点区分間繰入金支出のうち施設の整備等に係る支出</t>
    <rPh sb="0" eb="2">
      <t>キョテン</t>
    </rPh>
    <rPh sb="2" eb="4">
      <t>クブン</t>
    </rPh>
    <rPh sb="4" eb="5">
      <t>カン</t>
    </rPh>
    <rPh sb="5" eb="7">
      <t>クリイレ</t>
    </rPh>
    <rPh sb="7" eb="8">
      <t>キン</t>
    </rPh>
    <rPh sb="8" eb="10">
      <t>シシュツ</t>
    </rPh>
    <rPh sb="13" eb="15">
      <t>シセツ</t>
    </rPh>
    <rPh sb="16" eb="18">
      <t>セイビ</t>
    </rPh>
    <rPh sb="18" eb="19">
      <t>ナド</t>
    </rPh>
    <rPh sb="20" eb="21">
      <t>カカ</t>
    </rPh>
    <rPh sb="22" eb="24">
      <t>シシュツ</t>
    </rPh>
    <phoneticPr fontId="24"/>
  </si>
  <si>
    <t>16.</t>
  </si>
  <si>
    <t>施設整備等寄附金収入</t>
    <rPh sb="0" eb="2">
      <t>シセツ</t>
    </rPh>
    <rPh sb="2" eb="5">
      <t>セイビトウ</t>
    </rPh>
    <rPh sb="5" eb="8">
      <t>キフキン</t>
    </rPh>
    <rPh sb="8" eb="10">
      <t>シュウニュウ</t>
    </rPh>
    <phoneticPr fontId="24"/>
  </si>
  <si>
    <t>17.</t>
  </si>
  <si>
    <t>設備資金借入金収入</t>
    <rPh sb="0" eb="2">
      <t>セツビ</t>
    </rPh>
    <rPh sb="2" eb="4">
      <t>シキン</t>
    </rPh>
    <rPh sb="4" eb="6">
      <t>カリイレ</t>
    </rPh>
    <rPh sb="6" eb="7">
      <t>キン</t>
    </rPh>
    <rPh sb="7" eb="9">
      <t>シュウニュウ</t>
    </rPh>
    <phoneticPr fontId="24"/>
  </si>
  <si>
    <t>18.</t>
  </si>
  <si>
    <t>拠点区分間繰入金収入</t>
    <rPh sb="0" eb="2">
      <t>キョテン</t>
    </rPh>
    <rPh sb="2" eb="4">
      <t>クブン</t>
    </rPh>
    <rPh sb="4" eb="5">
      <t>アイダ</t>
    </rPh>
    <rPh sb="5" eb="8">
      <t>クリイレキン</t>
    </rPh>
    <rPh sb="8" eb="10">
      <t>シュウニュウ</t>
    </rPh>
    <phoneticPr fontId="24"/>
  </si>
  <si>
    <t>28から33までの小計</t>
    <rPh sb="9" eb="10">
      <t>ショウ</t>
    </rPh>
    <rPh sb="10" eb="11">
      <t>ケイ</t>
    </rPh>
    <phoneticPr fontId="10"/>
  </si>
  <si>
    <t>合　　　　計　(1)</t>
    <rPh sb="0" eb="1">
      <t>ゴウ</t>
    </rPh>
    <rPh sb="5" eb="6">
      <t>ケイ</t>
    </rPh>
    <phoneticPr fontId="10"/>
  </si>
  <si>
    <t>合　　　　計　(2)</t>
    <rPh sb="0" eb="1">
      <t>ゴウ</t>
    </rPh>
    <rPh sb="5" eb="6">
      <t>ケイ</t>
    </rPh>
    <phoneticPr fontId="10"/>
  </si>
  <si>
    <t>　　当期資金収支差額　(3)＝(1)－(2)</t>
    <rPh sb="2" eb="4">
      <t>トウキ</t>
    </rPh>
    <rPh sb="4" eb="6">
      <t>シキン</t>
    </rPh>
    <rPh sb="6" eb="8">
      <t>シュウシ</t>
    </rPh>
    <rPh sb="8" eb="10">
      <t>サガク</t>
    </rPh>
    <phoneticPr fontId="10"/>
  </si>
  <si>
    <t>　　前期末支払資金残高　(4)</t>
    <rPh sb="2" eb="5">
      <t>ゼンキマツ</t>
    </rPh>
    <rPh sb="5" eb="7">
      <t>シハライ</t>
    </rPh>
    <rPh sb="7" eb="9">
      <t>シキン</t>
    </rPh>
    <rPh sb="9" eb="11">
      <t>ザンダカ</t>
    </rPh>
    <phoneticPr fontId="10"/>
  </si>
  <si>
    <t>　　当期末支払資金残高　(5)＝(3)＋(4)</t>
    <rPh sb="2" eb="4">
      <t>トウキ</t>
    </rPh>
    <rPh sb="4" eb="5">
      <t>マツ</t>
    </rPh>
    <rPh sb="5" eb="7">
      <t>シハライ</t>
    </rPh>
    <rPh sb="7" eb="9">
      <t>シキン</t>
    </rPh>
    <rPh sb="9" eb="11">
      <t>ザンダカ</t>
    </rPh>
    <phoneticPr fontId="10"/>
  </si>
  <si>
    <t>　　　（注）必要に応じて、科目を追加して差し支えない。</t>
    <rPh sb="4" eb="5">
      <t>チュウ</t>
    </rPh>
    <rPh sb="6" eb="8">
      <t>ヒツヨウ</t>
    </rPh>
    <rPh sb="9" eb="10">
      <t>オウ</t>
    </rPh>
    <rPh sb="13" eb="15">
      <t>カモク</t>
    </rPh>
    <rPh sb="16" eb="18">
      <t>ツイカ</t>
    </rPh>
    <rPh sb="20" eb="21">
      <t>サ</t>
    </rPh>
    <rPh sb="22" eb="23">
      <t>ツカ</t>
    </rPh>
    <phoneticPr fontId="10"/>
  </si>
  <si>
    <t>2.　貸借対照表</t>
    <rPh sb="3" eb="8">
      <t>タイシャクタイショウヒョウ</t>
    </rPh>
    <phoneticPr fontId="10"/>
  </si>
  <si>
    <t>　　貸借対照表から計算される当期末支払資金残高　(6)</t>
    <rPh sb="9" eb="11">
      <t>ケイサン</t>
    </rPh>
    <rPh sb="14" eb="16">
      <t>トウキ</t>
    </rPh>
    <rPh sb="16" eb="17">
      <t>マツ</t>
    </rPh>
    <rPh sb="17" eb="19">
      <t>シハライ</t>
    </rPh>
    <rPh sb="19" eb="21">
      <t>シキン</t>
    </rPh>
    <rPh sb="21" eb="23">
      <t>ザンダカ</t>
    </rPh>
    <phoneticPr fontId="10"/>
  </si>
  <si>
    <t>　　上記(5)と(6)の差異　(7)＝(5)－(6)</t>
    <rPh sb="2" eb="4">
      <t>ジョウキ</t>
    </rPh>
    <rPh sb="12" eb="14">
      <t>サイ</t>
    </rPh>
    <phoneticPr fontId="10"/>
  </si>
  <si>
    <t>　　差異が生じた理由：</t>
    <rPh sb="2" eb="4">
      <t>サイ</t>
    </rPh>
    <rPh sb="5" eb="6">
      <t>ショウ</t>
    </rPh>
    <rPh sb="8" eb="10">
      <t>リユウ</t>
    </rPh>
    <phoneticPr fontId="10"/>
  </si>
  <si>
    <t>支店等名</t>
    <phoneticPr fontId="10"/>
  </si>
  <si>
    <t>差異
（①-②）</t>
    <rPh sb="0" eb="2">
      <t>サイ</t>
    </rPh>
    <phoneticPr fontId="10"/>
  </si>
  <si>
    <t>合致している</t>
    <phoneticPr fontId="10"/>
  </si>
  <si>
    <t>帳簿と決算書、通帳の金額が</t>
    <rPh sb="0" eb="2">
      <t>チョウボ</t>
    </rPh>
    <rPh sb="3" eb="6">
      <t>ケッサンショ</t>
    </rPh>
    <rPh sb="7" eb="9">
      <t>ツウチョウ</t>
    </rPh>
    <rPh sb="10" eb="12">
      <t>キンガク</t>
    </rPh>
    <phoneticPr fontId="10"/>
  </si>
  <si>
    <t>合致していない</t>
    <phoneticPr fontId="10"/>
  </si>
  <si>
    <t>残高証明書と決算書の金額が</t>
    <rPh sb="0" eb="2">
      <t>ザンダカ</t>
    </rPh>
    <rPh sb="2" eb="5">
      <t>ショウメイショ</t>
    </rPh>
    <rPh sb="6" eb="9">
      <t>ケッサンショ</t>
    </rPh>
    <rPh sb="10" eb="12">
      <t>キンガク</t>
    </rPh>
    <phoneticPr fontId="10"/>
  </si>
  <si>
    <t>※　上記の表に差異がある場合は理由をお願いします。</t>
    <rPh sb="2" eb="4">
      <t>ジョウキ</t>
    </rPh>
    <rPh sb="5" eb="6">
      <t>ヒョウ</t>
    </rPh>
    <rPh sb="7" eb="9">
      <t>サイ</t>
    </rPh>
    <rPh sb="12" eb="14">
      <t>バアイ</t>
    </rPh>
    <rPh sb="15" eb="17">
      <t>リユウ</t>
    </rPh>
    <rPh sb="19" eb="20">
      <t>ネガ</t>
    </rPh>
    <phoneticPr fontId="10"/>
  </si>
  <si>
    <t>保育所を経営する事業に係る租税公課</t>
    <phoneticPr fontId="10"/>
  </si>
  <si>
    <t>合　　　　　計</t>
    <phoneticPr fontId="10"/>
  </si>
  <si>
    <t>差　　　　異
（③+④+⑤-⑥）</t>
    <rPh sb="0" eb="1">
      <t>サ</t>
    </rPh>
    <rPh sb="5" eb="6">
      <t>イ</t>
    </rPh>
    <phoneticPr fontId="10"/>
  </si>
  <si>
    <t>③</t>
    <phoneticPr fontId="10"/>
  </si>
  <si>
    <t>④</t>
    <phoneticPr fontId="10"/>
  </si>
  <si>
    <t>⑤</t>
    <phoneticPr fontId="10"/>
  </si>
  <si>
    <t>⑥</t>
    <phoneticPr fontId="10"/>
  </si>
  <si>
    <t>児童福祉施設の設備及び運営に関する基準（昭和23年厚生省令第63号）が遵守されている</t>
    <rPh sb="0" eb="2">
      <t>ジドウ</t>
    </rPh>
    <rPh sb="2" eb="4">
      <t>フクシ</t>
    </rPh>
    <rPh sb="4" eb="6">
      <t>シセツ</t>
    </rPh>
    <rPh sb="7" eb="9">
      <t>セツビ</t>
    </rPh>
    <rPh sb="9" eb="10">
      <t>オヨ</t>
    </rPh>
    <rPh sb="11" eb="13">
      <t>ウンエイ</t>
    </rPh>
    <rPh sb="14" eb="15">
      <t>カン</t>
    </rPh>
    <rPh sb="17" eb="19">
      <t>キジュン</t>
    </rPh>
    <rPh sb="20" eb="22">
      <t>ショウワ</t>
    </rPh>
    <rPh sb="24" eb="25">
      <t>ネン</t>
    </rPh>
    <rPh sb="25" eb="28">
      <t>コウセイショウ</t>
    </rPh>
    <rPh sb="28" eb="29">
      <t>レイ</t>
    </rPh>
    <rPh sb="29" eb="30">
      <t>ダイ</t>
    </rPh>
    <rPh sb="32" eb="33">
      <t>ゴウ</t>
    </rPh>
    <rPh sb="35" eb="37">
      <t>ジュンシュ</t>
    </rPh>
    <phoneticPr fontId="10"/>
  </si>
  <si>
    <t>勘定科目</t>
    <rPh sb="0" eb="2">
      <t>カンジョウ</t>
    </rPh>
    <rPh sb="2" eb="4">
      <t>カモク</t>
    </rPh>
    <phoneticPr fontId="10"/>
  </si>
  <si>
    <t>事業活動収入計</t>
    <rPh sb="0" eb="2">
      <t>ジギョウ</t>
    </rPh>
    <rPh sb="2" eb="4">
      <t>カツドウ</t>
    </rPh>
    <rPh sb="4" eb="6">
      <t>シュウニュウ</t>
    </rPh>
    <rPh sb="6" eb="7">
      <t>ケイ</t>
    </rPh>
    <phoneticPr fontId="10"/>
  </si>
  <si>
    <t>借入金利息補助金収入</t>
    <rPh sb="0" eb="2">
      <t>カリイレ</t>
    </rPh>
    <rPh sb="2" eb="3">
      <t>キン</t>
    </rPh>
    <rPh sb="3" eb="5">
      <t>リソク</t>
    </rPh>
    <rPh sb="5" eb="8">
      <t>ホジョキン</t>
    </rPh>
    <rPh sb="8" eb="10">
      <t>シュウニュウ</t>
    </rPh>
    <phoneticPr fontId="10"/>
  </si>
  <si>
    <t>受取利息配当金収入</t>
    <rPh sb="0" eb="2">
      <t>ウケトリ</t>
    </rPh>
    <rPh sb="2" eb="4">
      <t>リソク</t>
    </rPh>
    <rPh sb="4" eb="7">
      <t>ハイトウキン</t>
    </rPh>
    <rPh sb="7" eb="9">
      <t>シュウニュウ</t>
    </rPh>
    <phoneticPr fontId="10"/>
  </si>
  <si>
    <t>修繕費支出</t>
    <rPh sb="0" eb="3">
      <t>シュウゼンヒ</t>
    </rPh>
    <rPh sb="3" eb="5">
      <t>シシュツ</t>
    </rPh>
    <phoneticPr fontId="10"/>
  </si>
  <si>
    <t>土地・建物賃借料支出</t>
    <rPh sb="0" eb="2">
      <t>トチ</t>
    </rPh>
    <rPh sb="3" eb="5">
      <t>タテモノ</t>
    </rPh>
    <rPh sb="5" eb="8">
      <t>チンシャクリョウ</t>
    </rPh>
    <rPh sb="8" eb="10">
      <t>シシュツ</t>
    </rPh>
    <phoneticPr fontId="10"/>
  </si>
  <si>
    <t>施設整備等補助金収入</t>
    <rPh sb="0" eb="2">
      <t>シセツ</t>
    </rPh>
    <rPh sb="2" eb="4">
      <t>セイビ</t>
    </rPh>
    <rPh sb="4" eb="5">
      <t>トウ</t>
    </rPh>
    <rPh sb="5" eb="8">
      <t>ホジョキン</t>
    </rPh>
    <rPh sb="8" eb="10">
      <t>シュウニュウ</t>
    </rPh>
    <phoneticPr fontId="10"/>
  </si>
  <si>
    <t>設備資金借入金元金償還補助金収入</t>
    <rPh sb="0" eb="2">
      <t>セツビ</t>
    </rPh>
    <rPh sb="2" eb="4">
      <t>シキン</t>
    </rPh>
    <rPh sb="4" eb="6">
      <t>カリイレ</t>
    </rPh>
    <rPh sb="6" eb="7">
      <t>キン</t>
    </rPh>
    <rPh sb="7" eb="9">
      <t>ガンキン</t>
    </rPh>
    <rPh sb="9" eb="11">
      <t>ショウカン</t>
    </rPh>
    <rPh sb="11" eb="14">
      <t>ホジョキン</t>
    </rPh>
    <rPh sb="14" eb="16">
      <t>シュウニュウ</t>
    </rPh>
    <phoneticPr fontId="10"/>
  </si>
  <si>
    <t>固定資産取得支出</t>
    <rPh sb="0" eb="2">
      <t>コテイ</t>
    </rPh>
    <rPh sb="2" eb="4">
      <t>シサン</t>
    </rPh>
    <rPh sb="4" eb="6">
      <t>シュトク</t>
    </rPh>
    <rPh sb="6" eb="8">
      <t>シシュツ</t>
    </rPh>
    <phoneticPr fontId="10"/>
  </si>
  <si>
    <t>人件費積立資産取崩収入</t>
    <rPh sb="0" eb="3">
      <t>ジンケンヒ</t>
    </rPh>
    <phoneticPr fontId="10"/>
  </si>
  <si>
    <t>修繕費積立資産取崩収入</t>
    <rPh sb="0" eb="3">
      <t>シュウゼンヒ</t>
    </rPh>
    <rPh sb="3" eb="5">
      <t>ツミタテ</t>
    </rPh>
    <rPh sb="5" eb="7">
      <t>シサン</t>
    </rPh>
    <rPh sb="7" eb="9">
      <t>トリクズシ</t>
    </rPh>
    <rPh sb="9" eb="11">
      <t>シュウニュウ</t>
    </rPh>
    <phoneticPr fontId="10"/>
  </si>
  <si>
    <t>備品等購入積立資産取崩収入</t>
    <rPh sb="0" eb="2">
      <t>ビヒン</t>
    </rPh>
    <rPh sb="2" eb="3">
      <t>トウ</t>
    </rPh>
    <rPh sb="3" eb="5">
      <t>コウニュウ</t>
    </rPh>
    <rPh sb="5" eb="7">
      <t>ツミタテ</t>
    </rPh>
    <rPh sb="7" eb="9">
      <t>シサン</t>
    </rPh>
    <rPh sb="9" eb="11">
      <t>トリクズシ</t>
    </rPh>
    <rPh sb="11" eb="13">
      <t>シュウニュウ</t>
    </rPh>
    <phoneticPr fontId="10"/>
  </si>
  <si>
    <t>保育所施設・設備整備
積立資産取崩収入</t>
    <rPh sb="0" eb="2">
      <t>ホイク</t>
    </rPh>
    <rPh sb="2" eb="3">
      <t>ショ</t>
    </rPh>
    <rPh sb="3" eb="5">
      <t>シセツ</t>
    </rPh>
    <rPh sb="6" eb="8">
      <t>セツビ</t>
    </rPh>
    <rPh sb="8" eb="10">
      <t>セイビ</t>
    </rPh>
    <rPh sb="11" eb="13">
      <t>ツミタテ</t>
    </rPh>
    <rPh sb="13" eb="15">
      <t>シサン</t>
    </rPh>
    <rPh sb="15" eb="17">
      <t>トリクズシ</t>
    </rPh>
    <rPh sb="17" eb="19">
      <t>シュウニュウ</t>
    </rPh>
    <phoneticPr fontId="10"/>
  </si>
  <si>
    <t>人件費積立資産支出</t>
    <rPh sb="0" eb="3">
      <t>ジンケンヒ</t>
    </rPh>
    <rPh sb="7" eb="9">
      <t>シシュツ</t>
    </rPh>
    <phoneticPr fontId="10"/>
  </si>
  <si>
    <t>備品等購入積立資産支出</t>
    <rPh sb="0" eb="2">
      <t>ビヒン</t>
    </rPh>
    <rPh sb="2" eb="3">
      <t>トウ</t>
    </rPh>
    <rPh sb="3" eb="5">
      <t>コウニュウ</t>
    </rPh>
    <rPh sb="5" eb="7">
      <t>ツミタテ</t>
    </rPh>
    <rPh sb="7" eb="9">
      <t>シサン</t>
    </rPh>
    <rPh sb="9" eb="11">
      <t>シシュツ</t>
    </rPh>
    <phoneticPr fontId="10"/>
  </si>
  <si>
    <t>保育所施設・設備整備
積立資産支出</t>
    <rPh sb="0" eb="2">
      <t>ホイク</t>
    </rPh>
    <rPh sb="2" eb="3">
      <t>ショ</t>
    </rPh>
    <rPh sb="3" eb="5">
      <t>シセツ</t>
    </rPh>
    <rPh sb="6" eb="8">
      <t>セツビ</t>
    </rPh>
    <rPh sb="8" eb="10">
      <t>セイビ</t>
    </rPh>
    <rPh sb="11" eb="13">
      <t>ツミタテ</t>
    </rPh>
    <rPh sb="13" eb="15">
      <t>シサン</t>
    </rPh>
    <rPh sb="15" eb="17">
      <t>シシュツ</t>
    </rPh>
    <phoneticPr fontId="10"/>
  </si>
  <si>
    <t>前期末支払資金残高</t>
    <rPh sb="0" eb="2">
      <t>ゼンキ</t>
    </rPh>
    <rPh sb="2" eb="3">
      <t>マツ</t>
    </rPh>
    <rPh sb="3" eb="5">
      <t>シハライ</t>
    </rPh>
    <rPh sb="5" eb="7">
      <t>シキン</t>
    </rPh>
    <rPh sb="7" eb="9">
      <t>ザンダカ</t>
    </rPh>
    <phoneticPr fontId="10"/>
  </si>
  <si>
    <t>現金預金</t>
    <rPh sb="0" eb="2">
      <t>ゲンキン</t>
    </rPh>
    <rPh sb="2" eb="4">
      <t>ヨキン</t>
    </rPh>
    <phoneticPr fontId="10"/>
  </si>
  <si>
    <t>有価証券</t>
    <rPh sb="0" eb="2">
      <t>ユウカ</t>
    </rPh>
    <rPh sb="2" eb="4">
      <t>ショウケン</t>
    </rPh>
    <phoneticPr fontId="10"/>
  </si>
  <si>
    <t>基本財産</t>
    <rPh sb="0" eb="2">
      <t>キホン</t>
    </rPh>
    <rPh sb="2" eb="4">
      <t>ザイサン</t>
    </rPh>
    <phoneticPr fontId="10"/>
  </si>
  <si>
    <t>定期預金</t>
    <rPh sb="0" eb="2">
      <t>テイキ</t>
    </rPh>
    <rPh sb="2" eb="4">
      <t>ヨキン</t>
    </rPh>
    <phoneticPr fontId="10"/>
  </si>
  <si>
    <t>投資有価証券</t>
    <rPh sb="0" eb="2">
      <t>トウシ</t>
    </rPh>
    <rPh sb="2" eb="4">
      <t>ユウカ</t>
    </rPh>
    <rPh sb="4" eb="6">
      <t>ショウケン</t>
    </rPh>
    <phoneticPr fontId="10"/>
  </si>
  <si>
    <t>平均経験年数</t>
    <rPh sb="0" eb="6">
      <t>ヘイキンケイケンネンスウ</t>
    </rPh>
    <phoneticPr fontId="10"/>
  </si>
  <si>
    <t>実施月数
（通常12月）</t>
    <phoneticPr fontId="49"/>
  </si>
  <si>
    <t>①</t>
    <phoneticPr fontId="49"/>
  </si>
  <si>
    <t>休日保育加算</t>
    <rPh sb="0" eb="2">
      <t>キュウジツ</t>
    </rPh>
    <rPh sb="2" eb="4">
      <t>ホイク</t>
    </rPh>
    <rPh sb="4" eb="6">
      <t>カサン</t>
    </rPh>
    <phoneticPr fontId="47"/>
  </si>
  <si>
    <t>⑤</t>
    <phoneticPr fontId="49"/>
  </si>
  <si>
    <t>区</t>
    <rPh sb="0" eb="1">
      <t>ク</t>
    </rPh>
    <phoneticPr fontId="47"/>
  </si>
  <si>
    <t>職員配置加算分⑥</t>
    <rPh sb="0" eb="2">
      <t>ショクイン</t>
    </rPh>
    <rPh sb="2" eb="4">
      <t>ハイチ</t>
    </rPh>
    <rPh sb="4" eb="6">
      <t>カサン</t>
    </rPh>
    <rPh sb="6" eb="7">
      <t>ブン</t>
    </rPh>
    <phoneticPr fontId="49"/>
  </si>
  <si>
    <t>職員配置加算分（休日）</t>
    <rPh sb="0" eb="2">
      <t>ショクイン</t>
    </rPh>
    <rPh sb="2" eb="4">
      <t>ハイチ</t>
    </rPh>
    <rPh sb="4" eb="6">
      <t>カサン</t>
    </rPh>
    <rPh sb="6" eb="7">
      <t>ブン</t>
    </rPh>
    <rPh sb="8" eb="10">
      <t>キュウジツ</t>
    </rPh>
    <phoneticPr fontId="47"/>
  </si>
  <si>
    <t>①×⑥</t>
    <phoneticPr fontId="49"/>
  </si>
  <si>
    <t>退職給付引当金資産</t>
    <rPh sb="0" eb="2">
      <t>タイショク</t>
    </rPh>
    <rPh sb="2" eb="4">
      <t>キュウフ</t>
    </rPh>
    <rPh sb="4" eb="6">
      <t>ヒキアテ</t>
    </rPh>
    <rPh sb="6" eb="7">
      <t>キン</t>
    </rPh>
    <rPh sb="7" eb="9">
      <t>シサン</t>
    </rPh>
    <phoneticPr fontId="10"/>
  </si>
  <si>
    <t>（円）</t>
    <rPh sb="1" eb="2">
      <t>エン</t>
    </rPh>
    <phoneticPr fontId="10"/>
  </si>
  <si>
    <t>（円）</t>
    <phoneticPr fontId="10"/>
  </si>
  <si>
    <t>事業活動
による収支</t>
    <rPh sb="0" eb="2">
      <t>ジギョウ</t>
    </rPh>
    <rPh sb="2" eb="4">
      <t>カツドウ</t>
    </rPh>
    <rPh sb="8" eb="10">
      <t>シュウシ</t>
    </rPh>
    <phoneticPr fontId="10"/>
  </si>
  <si>
    <t>金　額</t>
    <rPh sb="0" eb="1">
      <t>キン</t>
    </rPh>
    <rPh sb="2" eb="3">
      <t>ガク</t>
    </rPh>
    <phoneticPr fontId="10"/>
  </si>
  <si>
    <t>備　考</t>
    <rPh sb="0" eb="1">
      <t>ビ</t>
    </rPh>
    <rPh sb="2" eb="3">
      <t>コウ</t>
    </rPh>
    <phoneticPr fontId="10"/>
  </si>
  <si>
    <t>資　産</t>
    <rPh sb="0" eb="1">
      <t>シ</t>
    </rPh>
    <rPh sb="2" eb="3">
      <t>サン</t>
    </rPh>
    <phoneticPr fontId="10"/>
  </si>
  <si>
    <t>収　入</t>
    <rPh sb="0" eb="1">
      <t>シュウ</t>
    </rPh>
    <rPh sb="2" eb="3">
      <t>ニュウ</t>
    </rPh>
    <phoneticPr fontId="10"/>
  </si>
  <si>
    <t>支　出</t>
    <rPh sb="0" eb="1">
      <t>シ</t>
    </rPh>
    <rPh sb="2" eb="3">
      <t>デ</t>
    </rPh>
    <phoneticPr fontId="10"/>
  </si>
  <si>
    <t>（10）～（13）の合計額</t>
    <phoneticPr fontId="10"/>
  </si>
  <si>
    <t>設備資金借入金に係る分のみ</t>
    <phoneticPr fontId="10"/>
  </si>
  <si>
    <t>設備資金借入金に係る分のみ</t>
    <phoneticPr fontId="10"/>
  </si>
  <si>
    <t>当期資金収支差額合計</t>
    <rPh sb="0" eb="2">
      <t>トウキ</t>
    </rPh>
    <rPh sb="2" eb="4">
      <t>シキン</t>
    </rPh>
    <rPh sb="4" eb="6">
      <t>シュウシ</t>
    </rPh>
    <rPh sb="6" eb="8">
      <t>サガク</t>
    </rPh>
    <rPh sb="8" eb="10">
      <t>ゴウケイ</t>
    </rPh>
    <phoneticPr fontId="10"/>
  </si>
  <si>
    <t>別口座で管理している</t>
    <rPh sb="0" eb="1">
      <t>ベツ</t>
    </rPh>
    <rPh sb="1" eb="3">
      <t>コウザ</t>
    </rPh>
    <rPh sb="4" eb="6">
      <t>カンリ</t>
    </rPh>
    <phoneticPr fontId="10"/>
  </si>
  <si>
    <t>別口座で管理していない
（同一口座で管理）</t>
    <rPh sb="0" eb="1">
      <t>ベツ</t>
    </rPh>
    <rPh sb="1" eb="3">
      <t>コウザ</t>
    </rPh>
    <rPh sb="4" eb="6">
      <t>カンリ</t>
    </rPh>
    <rPh sb="13" eb="17">
      <t>ドウイツコウザ</t>
    </rPh>
    <rPh sb="18" eb="20">
      <t>カンリ</t>
    </rPh>
    <phoneticPr fontId="10"/>
  </si>
  <si>
    <t>限度額
超過</t>
    <rPh sb="0" eb="2">
      <t>ゲンド</t>
    </rPh>
    <rPh sb="2" eb="3">
      <t>ガク</t>
    </rPh>
    <rPh sb="4" eb="6">
      <t>チョウカ</t>
    </rPh>
    <phoneticPr fontId="10"/>
  </si>
  <si>
    <t>限度額
超過</t>
    <rPh sb="0" eb="3">
      <t>ゲンドガク</t>
    </rPh>
    <rPh sb="4" eb="6">
      <t>チョウカ</t>
    </rPh>
    <phoneticPr fontId="10"/>
  </si>
  <si>
    <t>有価証券期末帳簿価額（内訳は下記に記入）</t>
    <rPh sb="6" eb="8">
      <t>チョウボ</t>
    </rPh>
    <rPh sb="8" eb="10">
      <t>カガク</t>
    </rPh>
    <phoneticPr fontId="10"/>
  </si>
  <si>
    <t>前期からの未精算を含む勘定科目が</t>
    <rPh sb="0" eb="2">
      <t>ゼンキ</t>
    </rPh>
    <rPh sb="5" eb="6">
      <t>ミ</t>
    </rPh>
    <rPh sb="6" eb="8">
      <t>セイサン</t>
    </rPh>
    <rPh sb="9" eb="10">
      <t>フク</t>
    </rPh>
    <rPh sb="11" eb="13">
      <t>カンジョウ</t>
    </rPh>
    <rPh sb="13" eb="15">
      <t>カモク</t>
    </rPh>
    <phoneticPr fontId="10"/>
  </si>
  <si>
    <t>「子ども・子育て支援法附則第6条の規定による私立保育所に対する委託費の経理等について（平成27年9月3日府子本第254号」（以下「第254号通知」という。(平成30年４月16日改正)）</t>
    <rPh sb="78" eb="80">
      <t>ヘイセイ</t>
    </rPh>
    <rPh sb="82" eb="83">
      <t>ネン</t>
    </rPh>
    <rPh sb="84" eb="85">
      <t>ガツ</t>
    </rPh>
    <rPh sb="87" eb="88">
      <t>ニチ</t>
    </rPh>
    <rPh sb="88" eb="90">
      <t>カイセイ</t>
    </rPh>
    <phoneticPr fontId="10"/>
  </si>
  <si>
    <t>預貯金利息・配当金</t>
    <rPh sb="0" eb="3">
      <t>ヨチョキン</t>
    </rPh>
    <rPh sb="3" eb="5">
      <t>リソク</t>
    </rPh>
    <rPh sb="6" eb="9">
      <t>ハイトウキン</t>
    </rPh>
    <phoneticPr fontId="10"/>
  </si>
  <si>
    <t>その他の自主財源（不動産賃貸収入、売電収入等）</t>
    <rPh sb="4" eb="6">
      <t>ジシュ</t>
    </rPh>
    <rPh sb="6" eb="8">
      <t>ザイゲン</t>
    </rPh>
    <phoneticPr fontId="10"/>
  </si>
  <si>
    <t>　委託費等を原資とする資金は銀行、郵便局等への預貯金等、安全確実でかつ換金性の高い方法により管理・運用されている。</t>
    <rPh sb="4" eb="5">
      <t>トウ</t>
    </rPh>
    <rPh sb="6" eb="8">
      <t>ゲンシ</t>
    </rPh>
    <rPh sb="11" eb="13">
      <t>シキン</t>
    </rPh>
    <rPh sb="14" eb="16">
      <t>ギンコウ</t>
    </rPh>
    <rPh sb="17" eb="20">
      <t>ユウビンキョク</t>
    </rPh>
    <rPh sb="20" eb="21">
      <t>トウ</t>
    </rPh>
    <rPh sb="23" eb="26">
      <t>ヨチョキン</t>
    </rPh>
    <rPh sb="26" eb="27">
      <t>トウ</t>
    </rPh>
    <rPh sb="28" eb="30">
      <t>アンゼン</t>
    </rPh>
    <rPh sb="30" eb="32">
      <t>カクジツ</t>
    </rPh>
    <rPh sb="35" eb="38">
      <t>カンキンセイ</t>
    </rPh>
    <rPh sb="39" eb="40">
      <t>タカ</t>
    </rPh>
    <rPh sb="41" eb="43">
      <t>ホウホウ</t>
    </rPh>
    <rPh sb="46" eb="48">
      <t>カンリ</t>
    </rPh>
    <rPh sb="49" eb="51">
      <t>ウンヨウ</t>
    </rPh>
    <phoneticPr fontId="10"/>
  </si>
  <si>
    <t>積立資産に対応する預貯金が確保されて
（積立資産に対応する残高証明書の添付の有無で判断）</t>
    <rPh sb="5" eb="7">
      <t>タイオウ</t>
    </rPh>
    <rPh sb="9" eb="12">
      <t>ヨチョキン</t>
    </rPh>
    <rPh sb="13" eb="15">
      <t>カクホ</t>
    </rPh>
    <rPh sb="20" eb="22">
      <t>ツミタテ</t>
    </rPh>
    <rPh sb="22" eb="24">
      <t>シサン</t>
    </rPh>
    <rPh sb="25" eb="27">
      <t>タイオウ</t>
    </rPh>
    <rPh sb="29" eb="34">
      <t>ザンダカショウメイショ</t>
    </rPh>
    <rPh sb="35" eb="37">
      <t>テンプ</t>
    </rPh>
    <rPh sb="38" eb="40">
      <t>ウム</t>
    </rPh>
    <rPh sb="41" eb="43">
      <t>ハンダン</t>
    </rPh>
    <phoneticPr fontId="10"/>
  </si>
  <si>
    <t>Ｂ欄は社会福祉法人会計基準で処理している施設のみ関係</t>
    <rPh sb="1" eb="2">
      <t>ラン</t>
    </rPh>
    <rPh sb="3" eb="5">
      <t>シャカイ</t>
    </rPh>
    <rPh sb="5" eb="7">
      <t>フクシ</t>
    </rPh>
    <rPh sb="7" eb="9">
      <t>ホウジン</t>
    </rPh>
    <rPh sb="9" eb="11">
      <t>カイケイ</t>
    </rPh>
    <rPh sb="11" eb="13">
      <t>キジュン</t>
    </rPh>
    <rPh sb="14" eb="16">
      <t>ショリ</t>
    </rPh>
    <rPh sb="20" eb="22">
      <t>シセツ</t>
    </rPh>
    <rPh sb="24" eb="26">
      <t>カンケイ</t>
    </rPh>
    <phoneticPr fontId="10"/>
  </si>
  <si>
    <t>Ａ</t>
    <phoneticPr fontId="10"/>
  </si>
  <si>
    <t>⇐処遇改善基礎分相当額を入力してください。</t>
    <rPh sb="1" eb="3">
      <t>ショグウ</t>
    </rPh>
    <rPh sb="3" eb="5">
      <t>カイゼン</t>
    </rPh>
    <rPh sb="5" eb="7">
      <t>キソ</t>
    </rPh>
    <rPh sb="7" eb="8">
      <t>ブン</t>
    </rPh>
    <rPh sb="8" eb="10">
      <t>ソウトウ</t>
    </rPh>
    <rPh sb="10" eb="11">
      <t>ガク</t>
    </rPh>
    <rPh sb="12" eb="14">
      <t>ニュウリョク</t>
    </rPh>
    <phoneticPr fontId="10"/>
  </si>
  <si>
    <t>⇐賃金改善要件分を入力してください。</t>
    <rPh sb="1" eb="3">
      <t>チンギン</t>
    </rPh>
    <rPh sb="3" eb="5">
      <t>カイゼン</t>
    </rPh>
    <rPh sb="5" eb="7">
      <t>ヨウケン</t>
    </rPh>
    <rPh sb="7" eb="8">
      <t>ブン</t>
    </rPh>
    <rPh sb="9" eb="11">
      <t>ニュウリョク</t>
    </rPh>
    <phoneticPr fontId="10"/>
  </si>
  <si>
    <t>令和</t>
    <rPh sb="0" eb="2">
      <t>レイワ</t>
    </rPh>
    <phoneticPr fontId="10"/>
  </si>
  <si>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10"/>
  </si>
  <si>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10"/>
  </si>
  <si>
    <t>会計責任者名</t>
    <rPh sb="0" eb="2">
      <t>カイケイ</t>
    </rPh>
    <rPh sb="2" eb="5">
      <t>セキニンシャ</t>
    </rPh>
    <rPh sb="5" eb="6">
      <t>ナ</t>
    </rPh>
    <phoneticPr fontId="10"/>
  </si>
  <si>
    <t>会計責任者の任命日</t>
    <rPh sb="0" eb="2">
      <t>カイケイ</t>
    </rPh>
    <rPh sb="2" eb="5">
      <t>セキニンシャ</t>
    </rPh>
    <rPh sb="6" eb="8">
      <t>ニンメイ</t>
    </rPh>
    <rPh sb="8" eb="9">
      <t>ビ</t>
    </rPh>
    <phoneticPr fontId="10"/>
  </si>
  <si>
    <t>任命の方法</t>
    <rPh sb="0" eb="2">
      <t>ニンメイ</t>
    </rPh>
    <rPh sb="3" eb="5">
      <t>ホウホウ</t>
    </rPh>
    <phoneticPr fontId="10"/>
  </si>
  <si>
    <t>任命辞令</t>
    <rPh sb="0" eb="2">
      <t>ニンメイ</t>
    </rPh>
    <rPh sb="2" eb="4">
      <t>ジレイ</t>
    </rPh>
    <phoneticPr fontId="10"/>
  </si>
  <si>
    <t>任命簿</t>
    <rPh sb="0" eb="2">
      <t>ニンメイ</t>
    </rPh>
    <rPh sb="2" eb="3">
      <t>ボ</t>
    </rPh>
    <phoneticPr fontId="10"/>
  </si>
  <si>
    <t>出納(責任者)職員名</t>
    <rPh sb="0" eb="2">
      <t>スイトウ</t>
    </rPh>
    <rPh sb="3" eb="6">
      <t>セキニンシャ</t>
    </rPh>
    <rPh sb="7" eb="9">
      <t>ショクイン</t>
    </rPh>
    <rPh sb="9" eb="10">
      <t>ナ</t>
    </rPh>
    <phoneticPr fontId="10"/>
  </si>
  <si>
    <t>※</t>
    <phoneticPr fontId="10"/>
  </si>
  <si>
    <t>経理規程</t>
    <phoneticPr fontId="10"/>
  </si>
  <si>
    <t>リース契約は、契約金額((月々の支払×契約月数)）が50万円超のものを記入します。</t>
    <rPh sb="9" eb="11">
      <t>キンガク</t>
    </rPh>
    <rPh sb="35" eb="37">
      <t>キニュウ</t>
    </rPh>
    <phoneticPr fontId="10"/>
  </si>
  <si>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10"/>
  </si>
  <si>
    <t>　以下の各項目について、（　）に〇を入れます。</t>
    <phoneticPr fontId="10"/>
  </si>
  <si>
    <t>交通系ICカードの利用記録</t>
    <rPh sb="0" eb="2">
      <t>コウツウ</t>
    </rPh>
    <rPh sb="2" eb="3">
      <t>ケイ</t>
    </rPh>
    <rPh sb="9" eb="11">
      <t>リヨウ</t>
    </rPh>
    <rPh sb="11" eb="13">
      <t>キロク</t>
    </rPh>
    <phoneticPr fontId="10"/>
  </si>
  <si>
    <t>賃借料補助金額</t>
    <phoneticPr fontId="10"/>
  </si>
  <si>
    <t>当期末残高</t>
    <rPh sb="0" eb="2">
      <t>トウキ</t>
    </rPh>
    <rPh sb="2" eb="3">
      <t>マツ</t>
    </rPh>
    <rPh sb="3" eb="5">
      <t>ザンダカ</t>
    </rPh>
    <phoneticPr fontId="10"/>
  </si>
  <si>
    <t>前期末残高</t>
    <rPh sb="0" eb="3">
      <t>ゼンキマツ</t>
    </rPh>
    <rPh sb="3" eb="5">
      <t>ザンダカ</t>
    </rPh>
    <phoneticPr fontId="10"/>
  </si>
  <si>
    <t>人件費　積立資産</t>
    <rPh sb="0" eb="3">
      <t>ジンケンヒ</t>
    </rPh>
    <rPh sb="4" eb="6">
      <t>ツミタテ</t>
    </rPh>
    <rPh sb="6" eb="8">
      <t>シサン</t>
    </rPh>
    <phoneticPr fontId="10"/>
  </si>
  <si>
    <t>修繕　積立資産</t>
    <rPh sb="0" eb="2">
      <t>シュウゼン</t>
    </rPh>
    <rPh sb="3" eb="5">
      <t>ツミタテ</t>
    </rPh>
    <rPh sb="5" eb="7">
      <t>シサン</t>
    </rPh>
    <phoneticPr fontId="10"/>
  </si>
  <si>
    <t>備品等購入　積立資産</t>
    <rPh sb="0" eb="2">
      <t>ビヒン</t>
    </rPh>
    <rPh sb="2" eb="3">
      <t>トウ</t>
    </rPh>
    <rPh sb="3" eb="5">
      <t>コウニュウ</t>
    </rPh>
    <rPh sb="6" eb="8">
      <t>ツミタテ</t>
    </rPh>
    <rPh sb="8" eb="10">
      <t>シサン</t>
    </rPh>
    <phoneticPr fontId="10"/>
  </si>
  <si>
    <t>保育所施設・設備整備　積立資産</t>
    <rPh sb="11" eb="13">
      <t>ツミタテ</t>
    </rPh>
    <rPh sb="13" eb="15">
      <t>シサン</t>
    </rPh>
    <phoneticPr fontId="10"/>
  </si>
  <si>
    <t>【入力シートⅠ】基礎数値の入力</t>
    <rPh sb="1" eb="3">
      <t>ニュウリョク</t>
    </rPh>
    <rPh sb="8" eb="10">
      <t>キソ</t>
    </rPh>
    <rPh sb="10" eb="12">
      <t>スウチ</t>
    </rPh>
    <rPh sb="13" eb="15">
      <t>ニュウリョク</t>
    </rPh>
    <phoneticPr fontId="10"/>
  </si>
  <si>
    <t>当該保育所の通常経費の不足分の補填ほか（当期資金収支差額がマイナスの場合）</t>
    <phoneticPr fontId="10"/>
  </si>
  <si>
    <t>修正入力情報</t>
    <rPh sb="0" eb="2">
      <t>シュウセイ</t>
    </rPh>
    <rPh sb="2" eb="4">
      <t>ニュウリョク</t>
    </rPh>
    <rPh sb="4" eb="6">
      <t>ジョウホウ</t>
    </rPh>
    <phoneticPr fontId="10"/>
  </si>
  <si>
    <t>当年度の期中１年分</t>
    <rPh sb="0" eb="3">
      <t>トウネンド</t>
    </rPh>
    <rPh sb="4" eb="6">
      <t>キチュウ</t>
    </rPh>
    <rPh sb="7" eb="9">
      <t>ネンブン</t>
    </rPh>
    <phoneticPr fontId="10"/>
  </si>
  <si>
    <t>当年度末残高</t>
    <rPh sb="0" eb="3">
      <t>トウネンド</t>
    </rPh>
    <rPh sb="3" eb="4">
      <t>マツ</t>
    </rPh>
    <rPh sb="4" eb="6">
      <t>ザンダカ</t>
    </rPh>
    <phoneticPr fontId="10"/>
  </si>
  <si>
    <t>前年度末残高</t>
    <rPh sb="0" eb="1">
      <t>ゼン</t>
    </rPh>
    <rPh sb="1" eb="3">
      <t>ネンド</t>
    </rPh>
    <rPh sb="3" eb="4">
      <t>マツ</t>
    </rPh>
    <rPh sb="4" eb="6">
      <t>ザンダカ</t>
    </rPh>
    <phoneticPr fontId="10"/>
  </si>
  <si>
    <t>←この色のついたセルに正確な数値を入力します。</t>
    <rPh sb="3" eb="4">
      <t>イロ</t>
    </rPh>
    <rPh sb="11" eb="13">
      <t>セイカク</t>
    </rPh>
    <rPh sb="14" eb="16">
      <t>スウチ</t>
    </rPh>
    <rPh sb="17" eb="19">
      <t>ニュウリョク</t>
    </rPh>
    <phoneticPr fontId="10"/>
  </si>
  <si>
    <t>外部積立(市社協分等)分は除く</t>
    <rPh sb="0" eb="2">
      <t>ガイブ</t>
    </rPh>
    <rPh sb="2" eb="4">
      <t>ツミタテ</t>
    </rPh>
    <rPh sb="5" eb="8">
      <t>シシャキョウ</t>
    </rPh>
    <rPh sb="8" eb="9">
      <t>ブン</t>
    </rPh>
    <rPh sb="9" eb="10">
      <t>トウ</t>
    </rPh>
    <rPh sb="11" eb="12">
      <t>ブン</t>
    </rPh>
    <rPh sb="13" eb="14">
      <t>ノゾ</t>
    </rPh>
    <phoneticPr fontId="10"/>
  </si>
  <si>
    <t>(設備資金借入金に係る)支払利息支出</t>
    <rPh sb="1" eb="3">
      <t>セツビ</t>
    </rPh>
    <rPh sb="3" eb="5">
      <t>シキン</t>
    </rPh>
    <rPh sb="5" eb="7">
      <t>カリイレ</t>
    </rPh>
    <rPh sb="7" eb="8">
      <t>キン</t>
    </rPh>
    <rPh sb="9" eb="10">
      <t>カカ</t>
    </rPh>
    <rPh sb="12" eb="14">
      <t>シハライ</t>
    </rPh>
    <rPh sb="14" eb="16">
      <t>リソク</t>
    </rPh>
    <rPh sb="16" eb="18">
      <t>シシュツ</t>
    </rPh>
    <phoneticPr fontId="10"/>
  </si>
  <si>
    <t>(保育所を経営する事業に係る)租税公課支出</t>
    <rPh sb="19" eb="21">
      <t>シシュツ</t>
    </rPh>
    <phoneticPr fontId="10"/>
  </si>
  <si>
    <t>※施設の会計担当者名</t>
    <rPh sb="1" eb="3">
      <t>シセツ</t>
    </rPh>
    <phoneticPr fontId="10"/>
  </si>
  <si>
    <t>※法人本部の会計担当者名</t>
    <rPh sb="1" eb="3">
      <t>ホウジン</t>
    </rPh>
    <rPh sb="3" eb="5">
      <t>ホンブ</t>
    </rPh>
    <phoneticPr fontId="10"/>
  </si>
  <si>
    <t>当年度
施設に係る
会計処理基準</t>
    <rPh sb="0" eb="2">
      <t>トウネン</t>
    </rPh>
    <rPh sb="4" eb="6">
      <t>シセツ</t>
    </rPh>
    <rPh sb="7" eb="8">
      <t>カカ</t>
    </rPh>
    <rPh sb="10" eb="12">
      <t>カイケイ</t>
    </rPh>
    <rPh sb="12" eb="14">
      <t>ショリ</t>
    </rPh>
    <rPh sb="14" eb="16">
      <t>キジュン</t>
    </rPh>
    <phoneticPr fontId="10"/>
  </si>
  <si>
    <t>当年度末施設会計現金残高</t>
    <rPh sb="0" eb="3">
      <t>トウネンド</t>
    </rPh>
    <phoneticPr fontId="10"/>
  </si>
  <si>
    <t>出納(責任者)職員の任命日</t>
    <rPh sb="0" eb="2">
      <t>スイトウ</t>
    </rPh>
    <rPh sb="3" eb="6">
      <t>セキニンシャ</t>
    </rPh>
    <rPh sb="7" eb="9">
      <t>ショクイン</t>
    </rPh>
    <rPh sb="10" eb="12">
      <t>ニンメイ</t>
    </rPh>
    <rPh sb="12" eb="13">
      <t>ビ</t>
    </rPh>
    <phoneticPr fontId="10"/>
  </si>
  <si>
    <t>当年度末施設会計現金残高</t>
    <rPh sb="0" eb="3">
      <t>トウネンド</t>
    </rPh>
    <rPh sb="3" eb="4">
      <t>マツ</t>
    </rPh>
    <rPh sb="4" eb="6">
      <t>シセツ</t>
    </rPh>
    <rPh sb="6" eb="8">
      <t>カイケイ</t>
    </rPh>
    <rPh sb="8" eb="10">
      <t>ゲンキン</t>
    </rPh>
    <rPh sb="10" eb="12">
      <t>ザンダカ</t>
    </rPh>
    <phoneticPr fontId="10"/>
  </si>
  <si>
    <t>契約件名（又は内容）</t>
    <rPh sb="0" eb="2">
      <t>ケイヤク</t>
    </rPh>
    <rPh sb="2" eb="4">
      <t>ケンメイ</t>
    </rPh>
    <rPh sb="5" eb="6">
      <t>マタ</t>
    </rPh>
    <rPh sb="7" eb="9">
      <t>ナイヨウ</t>
    </rPh>
    <phoneticPr fontId="10"/>
  </si>
  <si>
    <t>下記の、ア又はイが実施されている</t>
    <rPh sb="0" eb="2">
      <t>カキ</t>
    </rPh>
    <phoneticPr fontId="10"/>
  </si>
  <si>
    <t>「当年度 処遇改善等加算Ⅰ加算見込額積算表」において算出された金額</t>
    <rPh sb="1" eb="4">
      <t>トウネンド</t>
    </rPh>
    <rPh sb="26" eb="28">
      <t>サンシュツ</t>
    </rPh>
    <rPh sb="31" eb="32">
      <t>キン</t>
    </rPh>
    <rPh sb="32" eb="33">
      <t>ガク</t>
    </rPh>
    <phoneticPr fontId="10"/>
  </si>
  <si>
    <t>当該会計年度における
委託費の３か月分</t>
    <rPh sb="0" eb="2">
      <t>トウガイ</t>
    </rPh>
    <rPh sb="2" eb="4">
      <t>カイケイ</t>
    </rPh>
    <rPh sb="4" eb="6">
      <t>ネンド</t>
    </rPh>
    <rPh sb="11" eb="13">
      <t>イタク</t>
    </rPh>
    <rPh sb="13" eb="14">
      <t>ヒ</t>
    </rPh>
    <rPh sb="17" eb="19">
      <t>ゲツブン</t>
    </rPh>
    <phoneticPr fontId="10"/>
  </si>
  <si>
    <t>当年度資金収支計算書又は資金収支計算分析表の前期末支払資金残高</t>
    <rPh sb="0" eb="3">
      <t>トウネンド</t>
    </rPh>
    <phoneticPr fontId="10"/>
  </si>
  <si>
    <t>←ここは設置者が社会福祉法人のみ記入</t>
    <rPh sb="4" eb="7">
      <t>セッチシャ</t>
    </rPh>
    <rPh sb="8" eb="10">
      <t>シャカイ</t>
    </rPh>
    <rPh sb="10" eb="12">
      <t>フクシ</t>
    </rPh>
    <rPh sb="12" eb="14">
      <t>ホウジン</t>
    </rPh>
    <rPh sb="16" eb="18">
      <t>キニュウ</t>
    </rPh>
    <phoneticPr fontId="10"/>
  </si>
  <si>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10"/>
  </si>
  <si>
    <t>固定資産取得支出に係る補助金等を計上</t>
    <phoneticPr fontId="10"/>
  </si>
  <si>
    <t>当年度、当該保育所に係る運営費収入予算額</t>
    <rPh sb="0" eb="3">
      <t>トウネンド</t>
    </rPh>
    <rPh sb="4" eb="6">
      <t>トウガイ</t>
    </rPh>
    <rPh sb="12" eb="15">
      <t>ウンエイヒ</t>
    </rPh>
    <phoneticPr fontId="10"/>
  </si>
  <si>
    <t>科目</t>
    <rPh sb="0" eb="2">
      <t>カモク</t>
    </rPh>
    <phoneticPr fontId="10"/>
  </si>
  <si>
    <t>設置法人本部(本社総務部門等)の運営に要する経費(人件費・事務費、保育所運営に関する経費に限る）</t>
    <rPh sb="0" eb="2">
      <t>セッチ</t>
    </rPh>
    <rPh sb="2" eb="4">
      <t>ホウジン</t>
    </rPh>
    <rPh sb="4" eb="6">
      <t>ホンブ</t>
    </rPh>
    <rPh sb="7" eb="9">
      <t>ホンシャ</t>
    </rPh>
    <rPh sb="9" eb="11">
      <t>ソウム</t>
    </rPh>
    <rPh sb="11" eb="13">
      <t>ブモン</t>
    </rPh>
    <rPh sb="13" eb="14">
      <t>トウ</t>
    </rPh>
    <rPh sb="16" eb="18">
      <t>ウンエイ</t>
    </rPh>
    <rPh sb="19" eb="20">
      <t>ヨウ</t>
    </rPh>
    <rPh sb="22" eb="24">
      <t>ケイヒ</t>
    </rPh>
    <rPh sb="25" eb="28">
      <t>ジンケンヒ</t>
    </rPh>
    <rPh sb="29" eb="32">
      <t>ジムヒ</t>
    </rPh>
    <rPh sb="33" eb="35">
      <t>ホイク</t>
    </rPh>
    <rPh sb="35" eb="36">
      <t>ショ</t>
    </rPh>
    <rPh sb="36" eb="38">
      <t>ウンエイ</t>
    </rPh>
    <rPh sb="39" eb="40">
      <t>カン</t>
    </rPh>
    <rPh sb="42" eb="44">
      <t>ケイヒ</t>
    </rPh>
    <rPh sb="45" eb="46">
      <t>カギ</t>
    </rPh>
    <phoneticPr fontId="10"/>
  </si>
  <si>
    <r>
      <t>保育所運営費収入　</t>
    </r>
    <r>
      <rPr>
        <b/>
        <sz val="18"/>
        <rFont val="ＭＳ Ｐゴシック"/>
        <family val="3"/>
        <charset val="128"/>
      </rPr>
      <t>予算額</t>
    </r>
    <rPh sb="0" eb="2">
      <t>ホイク</t>
    </rPh>
    <rPh sb="2" eb="3">
      <t>ショ</t>
    </rPh>
    <rPh sb="3" eb="6">
      <t>ウンエイヒ</t>
    </rPh>
    <rPh sb="6" eb="8">
      <t>シュウニュウ</t>
    </rPh>
    <rPh sb="9" eb="12">
      <t>ヨサンガク</t>
    </rPh>
    <phoneticPr fontId="10"/>
  </si>
  <si>
    <t>充てていない</t>
    <rPh sb="0" eb="1">
      <t>ア</t>
    </rPh>
    <phoneticPr fontId="10"/>
  </si>
  <si>
    <t>充てている</t>
    <rPh sb="0" eb="1">
      <t>ア</t>
    </rPh>
    <phoneticPr fontId="10"/>
  </si>
  <si>
    <t>　他の施設（拠点）区分又は事業区分への資金の貸付は、年度内に精算されている。</t>
    <rPh sb="1" eb="2">
      <t>タ</t>
    </rPh>
    <rPh sb="3" eb="5">
      <t>シセツ</t>
    </rPh>
    <rPh sb="6" eb="8">
      <t>キョテン</t>
    </rPh>
    <rPh sb="9" eb="11">
      <t>クブン</t>
    </rPh>
    <rPh sb="11" eb="12">
      <t>マタ</t>
    </rPh>
    <rPh sb="13" eb="15">
      <t>ジギョウ</t>
    </rPh>
    <rPh sb="15" eb="17">
      <t>クブン</t>
    </rPh>
    <rPh sb="19" eb="21">
      <t>シキン</t>
    </rPh>
    <rPh sb="22" eb="24">
      <t>カシツケ</t>
    </rPh>
    <rPh sb="26" eb="29">
      <t>ネンドナイ</t>
    </rPh>
    <rPh sb="30" eb="32">
      <t>セイサン</t>
    </rPh>
    <phoneticPr fontId="10"/>
  </si>
  <si>
    <t>（１）　会計処理基準、運用状況等について</t>
    <rPh sb="4" eb="6">
      <t>カイケイ</t>
    </rPh>
    <rPh sb="6" eb="8">
      <t>ショリ</t>
    </rPh>
    <rPh sb="8" eb="10">
      <t>キジュン</t>
    </rPh>
    <phoneticPr fontId="10"/>
  </si>
  <si>
    <t>３月31日現在の残高は
限度額以内になって</t>
    <rPh sb="1" eb="2">
      <t>ガツ</t>
    </rPh>
    <rPh sb="4" eb="7">
      <t>ニチゲンザイ</t>
    </rPh>
    <rPh sb="8" eb="10">
      <t>ザンダカ</t>
    </rPh>
    <rPh sb="12" eb="15">
      <t>ゲンドガク</t>
    </rPh>
    <rPh sb="15" eb="17">
      <t>イナイ</t>
    </rPh>
    <phoneticPr fontId="10"/>
  </si>
  <si>
    <t>当年度資金収支計算書
又は資金収支計算分析表
の前期末支払資金残高</t>
    <rPh sb="0" eb="3">
      <t>トウネンド</t>
    </rPh>
    <rPh sb="3" eb="5">
      <t>シキン</t>
    </rPh>
    <rPh sb="5" eb="7">
      <t>シュウシ</t>
    </rPh>
    <rPh sb="7" eb="10">
      <t>ケイサンショ</t>
    </rPh>
    <rPh sb="11" eb="12">
      <t>マタ</t>
    </rPh>
    <rPh sb="13" eb="15">
      <t>シキン</t>
    </rPh>
    <rPh sb="15" eb="17">
      <t>シュウシ</t>
    </rPh>
    <rPh sb="17" eb="19">
      <t>ケイサン</t>
    </rPh>
    <rPh sb="19" eb="21">
      <t>ブンセキ</t>
    </rPh>
    <rPh sb="21" eb="22">
      <t>ヒョウ</t>
    </rPh>
    <rPh sb="24" eb="27">
      <t>ゼンキマツ</t>
    </rPh>
    <rPh sb="27" eb="29">
      <t>シハラ</t>
    </rPh>
    <rPh sb="29" eb="31">
      <t>シキン</t>
    </rPh>
    <rPh sb="31" eb="33">
      <t>ザンダカ</t>
    </rPh>
    <phoneticPr fontId="10"/>
  </si>
  <si>
    <t>固定資産取得支出等</t>
    <rPh sb="0" eb="2">
      <t>コテイ</t>
    </rPh>
    <rPh sb="2" eb="4">
      <t>シサン</t>
    </rPh>
    <rPh sb="4" eb="6">
      <t>シュトク</t>
    </rPh>
    <rPh sb="6" eb="8">
      <t>シシュツ</t>
    </rPh>
    <rPh sb="8" eb="9">
      <t>ナド</t>
    </rPh>
    <phoneticPr fontId="10"/>
  </si>
  <si>
    <t>補助金等</t>
    <rPh sb="0" eb="2">
      <t>ホジョ</t>
    </rPh>
    <rPh sb="3" eb="4">
      <t>ナド</t>
    </rPh>
    <phoneticPr fontId="10"/>
  </si>
  <si>
    <r>
      <t>②　当年度委託費の弾力運用の限度額の算出 ⇒ 当年度</t>
    </r>
    <r>
      <rPr>
        <sz val="12"/>
        <rFont val="ＭＳ Ｐ明朝"/>
        <family val="1"/>
        <charset val="128"/>
      </rPr>
      <t>分の計算上の限度額を確認します。</t>
    </r>
    <rPh sb="2" eb="5">
      <t>トウネンド</t>
    </rPh>
    <rPh sb="5" eb="7">
      <t>イタク</t>
    </rPh>
    <rPh sb="7" eb="8">
      <t>ヒ</t>
    </rPh>
    <rPh sb="9" eb="11">
      <t>ダンリョク</t>
    </rPh>
    <rPh sb="11" eb="13">
      <t>ウンヨウ</t>
    </rPh>
    <rPh sb="14" eb="16">
      <t>ゲンド</t>
    </rPh>
    <rPh sb="16" eb="17">
      <t>ガク</t>
    </rPh>
    <rPh sb="18" eb="20">
      <t>サンシュツ</t>
    </rPh>
    <rPh sb="23" eb="26">
      <t>トウネンド</t>
    </rPh>
    <rPh sb="26" eb="27">
      <t>ブン</t>
    </rPh>
    <rPh sb="28" eb="31">
      <t>ケイサンジョウ</t>
    </rPh>
    <rPh sb="32" eb="34">
      <t>ゲンド</t>
    </rPh>
    <rPh sb="34" eb="35">
      <t>ガク</t>
    </rPh>
    <rPh sb="36" eb="38">
      <t>カクニン</t>
    </rPh>
    <phoneticPr fontId="10"/>
  </si>
  <si>
    <r>
      <t>③　当年度委託費の弾力運用の対象となる支出の確認</t>
    </r>
    <r>
      <rPr>
        <sz val="12"/>
        <rFont val="ＭＳ Ｐ明朝"/>
        <family val="1"/>
        <charset val="128"/>
      </rPr>
      <t>（</t>
    </r>
    <r>
      <rPr>
        <u/>
        <sz val="12"/>
        <rFont val="ＭＳ Ｐ明朝"/>
        <family val="1"/>
        <charset val="128"/>
      </rPr>
      <t>前期末支払資金残高に関するものを除く</t>
    </r>
    <r>
      <rPr>
        <sz val="12"/>
        <rFont val="ＭＳ Ｐ明朝"/>
        <family val="1"/>
        <charset val="128"/>
      </rPr>
      <t>）</t>
    </r>
    <rPh sb="2" eb="5">
      <t>トウネンド</t>
    </rPh>
    <rPh sb="5" eb="7">
      <t>イタク</t>
    </rPh>
    <rPh sb="7" eb="8">
      <t>ヒ</t>
    </rPh>
    <rPh sb="9" eb="11">
      <t>ダンリョク</t>
    </rPh>
    <rPh sb="11" eb="13">
      <t>ウンヨウ</t>
    </rPh>
    <rPh sb="14" eb="16">
      <t>タイショウ</t>
    </rPh>
    <rPh sb="19" eb="21">
      <t>シシュツ</t>
    </rPh>
    <rPh sb="25" eb="28">
      <t>ゼンキマツ</t>
    </rPh>
    <rPh sb="28" eb="30">
      <t>シハラ</t>
    </rPh>
    <rPh sb="30" eb="32">
      <t>シキン</t>
    </rPh>
    <rPh sb="32" eb="34">
      <t>ザンダカ</t>
    </rPh>
    <rPh sb="35" eb="36">
      <t>カン</t>
    </rPh>
    <rPh sb="41" eb="42">
      <t>ノゾ</t>
    </rPh>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</si>
  <si>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9">
      <t>ゲンドガクチョウカ</t>
    </rPh>
    <rPh sb="22" eb="25">
      <t>チョウカガク</t>
    </rPh>
    <rPh sb="26" eb="28">
      <t>シシュツ</t>
    </rPh>
    <rPh sb="28" eb="30">
      <t>ホウホウ</t>
    </rPh>
    <rPh sb="35" eb="37">
      <t>イカ</t>
    </rPh>
    <phoneticPr fontId="10"/>
  </si>
  <si>
    <t>　前期末支払資金残高の取り崩しについて、横浜市保育・教育運営課に対する事前協議の申請をして</t>
    <rPh sb="32" eb="33">
      <t>タイ</t>
    </rPh>
    <rPh sb="40" eb="42">
      <t>シンセイ</t>
    </rPh>
    <phoneticPr fontId="10"/>
  </si>
  <si>
    <t>いる</t>
    <phoneticPr fontId="10"/>
  </si>
  <si>
    <t>いない</t>
    <phoneticPr fontId="10"/>
  </si>
  <si>
    <t>当該保育所の通常経費の不足分の補填ほか（当期資金収支差額がマイナスの場合が該当）</t>
    <rPh sb="0" eb="2">
      <t>トウガイ</t>
    </rPh>
    <rPh sb="2" eb="4">
      <t>ホイク</t>
    </rPh>
    <rPh sb="4" eb="5">
      <t>ショ</t>
    </rPh>
    <rPh sb="6" eb="8">
      <t>ツウジョウ</t>
    </rPh>
    <rPh sb="8" eb="10">
      <t>ケイヒ</t>
    </rPh>
    <rPh sb="11" eb="14">
      <t>フソクブン</t>
    </rPh>
    <rPh sb="15" eb="17">
      <t>ホテン</t>
    </rPh>
    <rPh sb="20" eb="22">
      <t>トウキ</t>
    </rPh>
    <rPh sb="22" eb="24">
      <t>シキン</t>
    </rPh>
    <rPh sb="24" eb="26">
      <t>シュウシ</t>
    </rPh>
    <rPh sb="26" eb="28">
      <t>サガク</t>
    </rPh>
    <rPh sb="34" eb="36">
      <t>バアイ</t>
    </rPh>
    <rPh sb="37" eb="39">
      <t>ガイトウ</t>
    </rPh>
    <phoneticPr fontId="10"/>
  </si>
  <si>
    <r>
      <t>　当年度当該保育所に係る運営費収入</t>
    </r>
    <r>
      <rPr>
        <b/>
        <sz val="12"/>
        <rFont val="ＭＳ Ｐ明朝"/>
        <family val="1"/>
        <charset val="128"/>
      </rPr>
      <t>予算額</t>
    </r>
    <rPh sb="1" eb="4">
      <t>トウネンド</t>
    </rPh>
    <rPh sb="4" eb="6">
      <t>トウガイ</t>
    </rPh>
    <rPh sb="6" eb="8">
      <t>ホイク</t>
    </rPh>
    <rPh sb="8" eb="9">
      <t>ショ</t>
    </rPh>
    <rPh sb="10" eb="11">
      <t>カカワ</t>
    </rPh>
    <rPh sb="12" eb="15">
      <t>ウンエイヒ</t>
    </rPh>
    <rPh sb="15" eb="17">
      <t>シュウニュウ</t>
    </rPh>
    <rPh sb="17" eb="20">
      <t>ヨサンガク</t>
    </rPh>
    <phoneticPr fontId="10"/>
  </si>
  <si>
    <r>
      <rPr>
        <b/>
        <sz val="11"/>
        <rFont val="ＭＳ Ｐゴシック"/>
        <family val="3"/>
        <charset val="128"/>
      </rPr>
      <t>Ｄ</t>
    </r>
    <r>
      <rPr>
        <sz val="11"/>
        <rFont val="ＭＳ Ｐゴシック"/>
        <family val="3"/>
        <charset val="128"/>
      </rPr>
      <t>　　</t>
    </r>
    <phoneticPr fontId="10"/>
  </si>
  <si>
    <r>
      <rPr>
        <b/>
        <sz val="12"/>
        <rFont val="ＭＳ Ｐゴシック"/>
        <family val="3"/>
        <charset val="128"/>
        <scheme val="minor"/>
      </rPr>
      <t>※(c)＜(d)</t>
    </r>
    <r>
      <rPr>
        <b/>
        <sz val="12"/>
        <rFont val="ＭＳ Ｐ明朝"/>
        <family val="1"/>
        <charset val="128"/>
      </rPr>
      <t>となる場合（限度額超過）は、超過額の支出方法について、以下の（　）に〇を入れてください。</t>
    </r>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</si>
  <si>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6">
      <t>ゲンド</t>
    </rPh>
    <rPh sb="16" eb="17">
      <t>ガク</t>
    </rPh>
    <rPh sb="17" eb="19">
      <t>チョウカ</t>
    </rPh>
    <rPh sb="22" eb="25">
      <t>チョウカガク</t>
    </rPh>
    <rPh sb="26" eb="28">
      <t>シシュツ</t>
    </rPh>
    <rPh sb="28" eb="30">
      <t>ホウホウ</t>
    </rPh>
    <rPh sb="35" eb="37">
      <t>イカ</t>
    </rPh>
    <phoneticPr fontId="10"/>
  </si>
  <si>
    <t>（＝前年度の当期末支払資金残高）</t>
    <rPh sb="2" eb="5">
      <t>ゼンネンド</t>
    </rPh>
    <rPh sb="6" eb="7">
      <t>トウ</t>
    </rPh>
    <rPh sb="7" eb="9">
      <t>キマツ</t>
    </rPh>
    <rPh sb="9" eb="13">
      <t>シハライシキン</t>
    </rPh>
    <rPh sb="13" eb="15">
      <t>ザンダカ</t>
    </rPh>
    <phoneticPr fontId="10"/>
  </si>
  <si>
    <t>月回収</t>
    <rPh sb="0" eb="1">
      <t>ガツ</t>
    </rPh>
    <rPh sb="1" eb="3">
      <t>カイシュウ</t>
    </rPh>
    <phoneticPr fontId="10"/>
  </si>
  <si>
    <t>済／予定</t>
    <rPh sb="0" eb="1">
      <t>スミ</t>
    </rPh>
    <rPh sb="2" eb="4">
      <t>ヨテイ</t>
    </rPh>
    <phoneticPr fontId="10"/>
  </si>
  <si>
    <t>「当年度 処遇改善等加算Ⅰ加算見込額積算表」において算出された金額</t>
    <rPh sb="1" eb="3">
      <t>トウネン</t>
    </rPh>
    <rPh sb="26" eb="28">
      <t>サンシュツ</t>
    </rPh>
    <rPh sb="31" eb="32">
      <t>キン</t>
    </rPh>
    <rPh sb="32" eb="33">
      <t>ガク</t>
    </rPh>
    <phoneticPr fontId="10"/>
  </si>
  <si>
    <t>横浜市認可保育所　自己点検表（会計）</t>
    <rPh sb="0" eb="3">
      <t>ヨコハマシ</t>
    </rPh>
    <rPh sb="3" eb="5">
      <t>ニンカ</t>
    </rPh>
    <rPh sb="5" eb="7">
      <t>ホイク</t>
    </rPh>
    <rPh sb="7" eb="8">
      <t>ショ</t>
    </rPh>
    <rPh sb="9" eb="11">
      <t>ジコ</t>
    </rPh>
    <rPh sb="11" eb="14">
      <t>テンケンヒョウ</t>
    </rPh>
    <rPh sb="15" eb="17">
      <t>カイケイ</t>
    </rPh>
    <phoneticPr fontId="10"/>
  </si>
  <si>
    <r>
      <t>この自己点検表</t>
    </r>
    <r>
      <rPr>
        <sz val="11"/>
        <rFont val="ＭＳ Ｐ明朝"/>
        <family val="1"/>
        <charset val="128"/>
      </rPr>
      <t>への記入内容や、当年度中の委託費会計処理等について問い合わせする場合があります。</t>
    </r>
    <rPh sb="2" eb="4">
      <t>ジコ</t>
    </rPh>
    <rPh sb="4" eb="7">
      <t>テンケンヒョウ</t>
    </rPh>
    <rPh sb="9" eb="11">
      <t>キニュウ</t>
    </rPh>
    <rPh sb="11" eb="13">
      <t>ナイヨウ</t>
    </rPh>
    <rPh sb="15" eb="18">
      <t>トウネンド</t>
    </rPh>
    <rPh sb="18" eb="19">
      <t>チュウ</t>
    </rPh>
    <rPh sb="20" eb="22">
      <t>イタク</t>
    </rPh>
    <rPh sb="22" eb="23">
      <t>ヒ</t>
    </rPh>
    <rPh sb="23" eb="25">
      <t>カイケイ</t>
    </rPh>
    <rPh sb="25" eb="27">
      <t>ショリ</t>
    </rPh>
    <rPh sb="27" eb="28">
      <t>トウ</t>
    </rPh>
    <rPh sb="32" eb="33">
      <t>ト</t>
    </rPh>
    <rPh sb="34" eb="35">
      <t>ア</t>
    </rPh>
    <rPh sb="39" eb="41">
      <t>バアイ</t>
    </rPh>
    <phoneticPr fontId="10"/>
  </si>
  <si>
    <t>法人本部や本社総務部門、他施設、収益事業等の事業区分に、当該施設の『委託費』を原資に貸し付けている場合で、年度内精算が完了していない貸付残高(B/Sに計上)がある場合に記入します。委託費の貸付は、法人の経営上やむを得ない場合に、当該年度内に限って認められます。
なお、同一法人内における法人本部や本社総務部門又は収益事業等の事業区分以外への貸付は一切認められません。</t>
    <rPh sb="16" eb="18">
      <t>シュウエキ</t>
    </rPh>
    <rPh sb="18" eb="20">
      <t>ジギョウ</t>
    </rPh>
    <rPh sb="20" eb="21">
      <t>トウ</t>
    </rPh>
    <rPh sb="22" eb="24">
      <t>ジギョウ</t>
    </rPh>
    <rPh sb="24" eb="26">
      <t>クブン</t>
    </rPh>
    <rPh sb="101" eb="103">
      <t>ケイエイ</t>
    </rPh>
    <rPh sb="103" eb="104">
      <t>ジョウ</t>
    </rPh>
    <rPh sb="143" eb="145">
      <t>ホウジン</t>
    </rPh>
    <rPh sb="145" eb="147">
      <t>ホンブ</t>
    </rPh>
    <rPh sb="148" eb="150">
      <t>ホンシャ</t>
    </rPh>
    <rPh sb="150" eb="152">
      <t>ソウム</t>
    </rPh>
    <rPh sb="152" eb="154">
      <t>ブモン</t>
    </rPh>
    <phoneticPr fontId="10"/>
  </si>
  <si>
    <t>市町村</t>
    <rPh sb="0" eb="3">
      <t>シチョウソン</t>
    </rPh>
    <phoneticPr fontId="10"/>
  </si>
  <si>
    <t>横浜市</t>
    <rPh sb="0" eb="3">
      <t>ヨコハマシ</t>
    </rPh>
    <phoneticPr fontId="47"/>
  </si>
  <si>
    <t>認可保育所</t>
    <rPh sb="0" eb="2">
      <t>ニンカ</t>
    </rPh>
    <rPh sb="2" eb="4">
      <t>ホイク</t>
    </rPh>
    <rPh sb="4" eb="5">
      <t>ショ</t>
    </rPh>
    <phoneticPr fontId="47"/>
  </si>
  <si>
    <t>施設・事業所名称</t>
    <rPh sb="0" eb="2">
      <t>シセツ</t>
    </rPh>
    <rPh sb="3" eb="6">
      <t>ジギョウショ</t>
    </rPh>
    <rPh sb="6" eb="8">
      <t>メイショウ</t>
    </rPh>
    <phoneticPr fontId="49"/>
  </si>
  <si>
    <t>代表者職・氏名</t>
    <rPh sb="0" eb="3">
      <t>ダイヒョウシャ</t>
    </rPh>
    <rPh sb="3" eb="4">
      <t>ショク</t>
    </rPh>
    <rPh sb="5" eb="7">
      <t>シメイ</t>
    </rPh>
    <phoneticPr fontId="49"/>
  </si>
  <si>
    <t>新規事由</t>
    <rPh sb="0" eb="2">
      <t>シンキ</t>
    </rPh>
    <rPh sb="2" eb="4">
      <t>ジユウ</t>
    </rPh>
    <phoneticPr fontId="47"/>
  </si>
  <si>
    <t>基準年度</t>
    <rPh sb="0" eb="2">
      <t>キジュン</t>
    </rPh>
    <rPh sb="2" eb="4">
      <t>ネンド</t>
    </rPh>
    <phoneticPr fontId="47"/>
  </si>
  <si>
    <t>基準年度の
賃金改善要件分</t>
    <rPh sb="0" eb="2">
      <t>キジュン</t>
    </rPh>
    <rPh sb="2" eb="4">
      <t>ネンド</t>
    </rPh>
    <rPh sb="6" eb="8">
      <t>チンギン</t>
    </rPh>
    <rPh sb="8" eb="10">
      <t>カイゼン</t>
    </rPh>
    <rPh sb="10" eb="12">
      <t>ヨウケン</t>
    </rPh>
    <rPh sb="12" eb="13">
      <t>ブン</t>
    </rPh>
    <phoneticPr fontId="47"/>
  </si>
  <si>
    <t>新規事由に係る
加算率</t>
    <rPh sb="0" eb="2">
      <t>シンキ</t>
    </rPh>
    <rPh sb="2" eb="4">
      <t>ジユウ</t>
    </rPh>
    <rPh sb="5" eb="6">
      <t>カカ</t>
    </rPh>
    <rPh sb="8" eb="10">
      <t>カサン</t>
    </rPh>
    <rPh sb="10" eb="11">
      <t>リツ</t>
    </rPh>
    <phoneticPr fontId="47"/>
  </si>
  <si>
    <t>特定加算見込額</t>
    <rPh sb="0" eb="2">
      <t>トクテイ</t>
    </rPh>
    <rPh sb="2" eb="4">
      <t>カサン</t>
    </rPh>
    <rPh sb="4" eb="6">
      <t>ミコミ</t>
    </rPh>
    <rPh sb="6" eb="7">
      <t>ガク</t>
    </rPh>
    <phoneticPr fontId="49"/>
  </si>
  <si>
    <t>○</t>
  </si>
  <si>
    <t>施設長を配置していない場合</t>
    <phoneticPr fontId="10"/>
  </si>
  <si>
    <t>土曜日に閉所する場合</t>
    <rPh sb="0" eb="3">
      <t>ドヨウビ</t>
    </rPh>
    <rPh sb="4" eb="6">
      <t>ヘイショ</t>
    </rPh>
    <rPh sb="8" eb="10">
      <t>バアイ</t>
    </rPh>
    <phoneticPr fontId="10"/>
  </si>
  <si>
    <t>③合計</t>
    <rPh sb="1" eb="3">
      <t>ゴウケイ</t>
    </rPh>
    <phoneticPr fontId="49"/>
  </si>
  <si>
    <t>栄養管理加算</t>
    <rPh sb="0" eb="2">
      <t>エイヨウ</t>
    </rPh>
    <rPh sb="2" eb="4">
      <t>カンリ</t>
    </rPh>
    <rPh sb="4" eb="6">
      <t>カサン</t>
    </rPh>
    <phoneticPr fontId="10"/>
  </si>
  <si>
    <t>処遇改善等加算の単価の合計額(②+③＋④)</t>
    <rPh sb="0" eb="2">
      <t>ショグウ</t>
    </rPh>
    <rPh sb="2" eb="4">
      <t>カイゼン</t>
    </rPh>
    <rPh sb="4" eb="5">
      <t>トウ</t>
    </rPh>
    <rPh sb="5" eb="7">
      <t>カサン</t>
    </rPh>
    <rPh sb="8" eb="10">
      <t>タンカ</t>
    </rPh>
    <rPh sb="11" eb="13">
      <t>ゴウケイ</t>
    </rPh>
    <rPh sb="13" eb="14">
      <t>ガク</t>
    </rPh>
    <phoneticPr fontId="49"/>
  </si>
  <si>
    <t>うち特定加算見込額分</t>
    <phoneticPr fontId="47"/>
  </si>
  <si>
    <t>２　職員配置加算分（市独自）</t>
    <rPh sb="2" eb="4">
      <t>ショクイン</t>
    </rPh>
    <rPh sb="4" eb="6">
      <t>ハイチ</t>
    </rPh>
    <rPh sb="6" eb="8">
      <t>カサン</t>
    </rPh>
    <rPh sb="8" eb="9">
      <t>ブン</t>
    </rPh>
    <rPh sb="10" eb="11">
      <t>シ</t>
    </rPh>
    <rPh sb="11" eb="13">
      <t>ドクジ</t>
    </rPh>
    <phoneticPr fontId="47"/>
  </si>
  <si>
    <t>◆記入の前に◆</t>
  </si>
  <si>
    <t>　次のＡ～Dの各項目に当てはまるものについて、（　）に〇を入れてください。</t>
    <rPh sb="1" eb="2">
      <t>ツギ</t>
    </rPh>
    <rPh sb="7" eb="8">
      <t>カク</t>
    </rPh>
    <rPh sb="8" eb="10">
      <t>コウモク</t>
    </rPh>
    <rPh sb="11" eb="12">
      <t>ア</t>
    </rPh>
    <phoneticPr fontId="10"/>
  </si>
  <si>
    <t>https://www.city.yokohama.lg.jp/business/bunyabetsu/kosodate/ninka/siryoutou.html</t>
    <phoneticPr fontId="10"/>
  </si>
  <si>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10"/>
  </si>
  <si>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10"/>
  </si>
  <si>
    <t>３　会計・経理処理基準等</t>
    <rPh sb="2" eb="4">
      <t>カイケイ</t>
    </rPh>
    <rPh sb="9" eb="11">
      <t>キジュン</t>
    </rPh>
    <rPh sb="11" eb="12">
      <t>トウ</t>
    </rPh>
    <phoneticPr fontId="10"/>
  </si>
  <si>
    <t>４　委託費等の運用状況</t>
    <rPh sb="2" eb="4">
      <t>イタク</t>
    </rPh>
    <rPh sb="4" eb="5">
      <t>ヒ</t>
    </rPh>
    <rPh sb="5" eb="6">
      <t>トウ</t>
    </rPh>
    <rPh sb="7" eb="9">
      <t>ウンヨウ</t>
    </rPh>
    <rPh sb="9" eb="11">
      <t>ジョウキョウ</t>
    </rPh>
    <phoneticPr fontId="10"/>
  </si>
  <si>
    <t>（３）　支出について</t>
    <rPh sb="4" eb="6">
      <t>シシュツ</t>
    </rPh>
    <phoneticPr fontId="10"/>
  </si>
  <si>
    <t>（４）　決算関連処理等について</t>
    <rPh sb="4" eb="6">
      <t>ケッサン</t>
    </rPh>
    <rPh sb="6" eb="8">
      <t>カンレン</t>
    </rPh>
    <rPh sb="8" eb="10">
      <t>ショリ</t>
    </rPh>
    <rPh sb="10" eb="11">
      <t>トウ</t>
    </rPh>
    <phoneticPr fontId="10"/>
  </si>
  <si>
    <t>（５）　現金及び預貯金の管理・確認について</t>
    <rPh sb="4" eb="6">
      <t>ゲンキン</t>
    </rPh>
    <rPh sb="6" eb="7">
      <t>オヨ</t>
    </rPh>
    <rPh sb="8" eb="11">
      <t>ヨチョキン</t>
    </rPh>
    <rPh sb="12" eb="14">
      <t>カンリ</t>
    </rPh>
    <rPh sb="15" eb="17">
      <t>カクニン</t>
    </rPh>
    <phoneticPr fontId="10"/>
  </si>
  <si>
    <t>【P3差異欄を要確認】</t>
    <rPh sb="3" eb="5">
      <t>サイ</t>
    </rPh>
    <rPh sb="5" eb="6">
      <t>ラン</t>
    </rPh>
    <rPh sb="7" eb="8">
      <t>ヨウ</t>
    </rPh>
    <rPh sb="8" eb="10">
      <t>カクニン</t>
    </rPh>
    <phoneticPr fontId="10"/>
  </si>
  <si>
    <r>
      <t>（２）　</t>
    </r>
    <r>
      <rPr>
        <b/>
        <sz val="13"/>
        <rFont val="ＭＳ Ｐ明朝"/>
        <family val="1"/>
        <charset val="128"/>
      </rPr>
      <t>収入について</t>
    </r>
    <rPh sb="4" eb="6">
      <t>シュウニュウ</t>
    </rPh>
    <phoneticPr fontId="10"/>
  </si>
  <si>
    <t>形式</t>
    <rPh sb="0" eb="2">
      <t>ケイシキ</t>
    </rPh>
    <phoneticPr fontId="10"/>
  </si>
  <si>
    <t>収入が</t>
    <rPh sb="0" eb="2">
      <t>シュウニュウ</t>
    </rPh>
    <phoneticPr fontId="10"/>
  </si>
  <si>
    <t>現金</t>
    <rPh sb="0" eb="2">
      <t>ゲンキン</t>
    </rPh>
    <phoneticPr fontId="10"/>
  </si>
  <si>
    <t>収入を得た場合、領収書を発行</t>
    <rPh sb="0" eb="2">
      <t>シュウニュウ</t>
    </rPh>
    <rPh sb="3" eb="4">
      <t>エ</t>
    </rPh>
    <rPh sb="5" eb="7">
      <t>バアイ</t>
    </rPh>
    <rPh sb="8" eb="11">
      <t>リョウシュウショ</t>
    </rPh>
    <rPh sb="12" eb="14">
      <t>ハッコウ</t>
    </rPh>
    <phoneticPr fontId="10"/>
  </si>
  <si>
    <t>(　)</t>
    <phoneticPr fontId="10"/>
  </si>
  <si>
    <t>実費徴収簿</t>
    <rPh sb="0" eb="5">
      <t>ジッピチョウシュウボ</t>
    </rPh>
    <phoneticPr fontId="10"/>
  </si>
  <si>
    <t>契約日</t>
    <rPh sb="0" eb="3">
      <t>ケイヤクビ</t>
    </rPh>
    <phoneticPr fontId="10"/>
  </si>
  <si>
    <t>園外への繰入</t>
    <rPh sb="0" eb="2">
      <t>エンガイ</t>
    </rPh>
    <rPh sb="4" eb="6">
      <t>クリイレ</t>
    </rPh>
    <phoneticPr fontId="10"/>
  </si>
  <si>
    <t>積立金</t>
    <rPh sb="0" eb="3">
      <t>ツミタテキン</t>
    </rPh>
    <phoneticPr fontId="10"/>
  </si>
  <si>
    <t>その他</t>
    <rPh sb="2" eb="3">
      <t>ホカ</t>
    </rPh>
    <phoneticPr fontId="10"/>
  </si>
  <si>
    <t>※その他の場合は理由を記載してください</t>
    <rPh sb="3" eb="4">
      <t>ホカ</t>
    </rPh>
    <rPh sb="5" eb="7">
      <t>バアイ</t>
    </rPh>
    <rPh sb="8" eb="10">
      <t>リユウ</t>
    </rPh>
    <rPh sb="11" eb="13">
      <t>キサイ</t>
    </rPh>
    <phoneticPr fontId="10"/>
  </si>
  <si>
    <t>「マイナスになった」の場合、原因は何か</t>
    <rPh sb="11" eb="13">
      <t>バアイ</t>
    </rPh>
    <rPh sb="14" eb="16">
      <t>ゲンイン</t>
    </rPh>
    <rPh sb="17" eb="18">
      <t>ナニ</t>
    </rPh>
    <phoneticPr fontId="10"/>
  </si>
  <si>
    <t>その他（　　　　　　　　　　　　　　　　　　　　　　　　　　）</t>
    <rPh sb="2" eb="3">
      <t>ホカ</t>
    </rPh>
    <phoneticPr fontId="10"/>
  </si>
  <si>
    <t>※会計事務所等名称及び担当者名</t>
    <phoneticPr fontId="10"/>
  </si>
  <si>
    <t>担当者氏名</t>
    <rPh sb="0" eb="3">
      <t>タントウシャ</t>
    </rPh>
    <rPh sb="3" eb="5">
      <t>シメイ</t>
    </rPh>
    <phoneticPr fontId="10"/>
  </si>
  <si>
    <t>担当者氏名</t>
    <rPh sb="0" eb="5">
      <t>タントウシャシメイ</t>
    </rPh>
    <phoneticPr fontId="10"/>
  </si>
  <si>
    <t>会計事務所等名称</t>
    <rPh sb="0" eb="2">
      <t>カイケイ</t>
    </rPh>
    <rPh sb="2" eb="5">
      <t>ジムショ</t>
    </rPh>
    <rPh sb="5" eb="6">
      <t>トウ</t>
    </rPh>
    <rPh sb="6" eb="8">
      <t>メイショウ</t>
    </rPh>
    <phoneticPr fontId="10"/>
  </si>
  <si>
    <t xml:space="preserve">連絡先TEL
メールアドレス
</t>
    <rPh sb="0" eb="3">
      <t>レンラクサキ</t>
    </rPh>
    <phoneticPr fontId="10"/>
  </si>
  <si>
    <t xml:space="preserve">連絡先TEL
</t>
    <rPh sb="0" eb="3">
      <t>レンラクサキ</t>
    </rPh>
    <phoneticPr fontId="10"/>
  </si>
  <si>
    <t xml:space="preserve">
メールアドレス
</t>
    <phoneticPr fontId="10"/>
  </si>
  <si>
    <t>収入を得た場合の証憑類等</t>
    <rPh sb="0" eb="2">
      <t>シュウニュウ</t>
    </rPh>
    <rPh sb="3" eb="4">
      <t>エ</t>
    </rPh>
    <rPh sb="5" eb="7">
      <t>バアイ</t>
    </rPh>
    <rPh sb="8" eb="11">
      <t>ショウヒョウルイ</t>
    </rPh>
    <rPh sb="11" eb="12">
      <t>トウ</t>
    </rPh>
    <phoneticPr fontId="10"/>
  </si>
  <si>
    <t>口座振替</t>
    <rPh sb="0" eb="4">
      <t>コウザフリカエ</t>
    </rPh>
    <phoneticPr fontId="10"/>
  </si>
  <si>
    <t>引落明細書</t>
    <rPh sb="0" eb="1">
      <t>ヒ</t>
    </rPh>
    <rPh sb="1" eb="2">
      <t>オ</t>
    </rPh>
    <rPh sb="2" eb="5">
      <t>メイサイショ</t>
    </rPh>
    <phoneticPr fontId="10"/>
  </si>
  <si>
    <t>承認済</t>
    <rPh sb="0" eb="3">
      <t>ショウニンズ</t>
    </rPh>
    <phoneticPr fontId="10"/>
  </si>
  <si>
    <t>非承認</t>
    <rPh sb="0" eb="1">
      <t>ヒ</t>
    </rPh>
    <rPh sb="1" eb="3">
      <t>ショウニン</t>
    </rPh>
    <phoneticPr fontId="10"/>
  </si>
  <si>
    <t>協議中</t>
    <rPh sb="0" eb="3">
      <t>キョウギチュウ</t>
    </rPh>
    <phoneticPr fontId="10"/>
  </si>
  <si>
    <t>★社会福祉法人会計基準以外（企業会計原則、学校法人会計基準等）で決算時に保育所委託費に
係る計算書類等を作成している場合は、「【様式】資金収支計算分析表」の作成、提出が必要です。</t>
    <phoneticPr fontId="10"/>
  </si>
  <si>
    <t>★この自己点検表の作成前に、冒頭にある【入力シートⅠ】基礎数値へ、当年度資金収支計算書
及び貸借対照表から該当勘定科目の金額を入力します。</t>
    <rPh sb="3" eb="5">
      <t>ジコ</t>
    </rPh>
    <rPh sb="5" eb="8">
      <t>テンケンヒョウ</t>
    </rPh>
    <rPh sb="9" eb="11">
      <t>サクセイ</t>
    </rPh>
    <rPh sb="11" eb="12">
      <t>マエ</t>
    </rPh>
    <rPh sb="14" eb="16">
      <t>ボウトウ</t>
    </rPh>
    <rPh sb="20" eb="22">
      <t>ニュウリョク</t>
    </rPh>
    <rPh sb="27" eb="29">
      <t>キソ</t>
    </rPh>
    <rPh sb="29" eb="31">
      <t>スウチ</t>
    </rPh>
    <rPh sb="33" eb="36">
      <t>トウネンド</t>
    </rPh>
    <rPh sb="36" eb="38">
      <t>シキン</t>
    </rPh>
    <rPh sb="38" eb="40">
      <t>シュウシ</t>
    </rPh>
    <rPh sb="40" eb="43">
      <t>ケイサンショ</t>
    </rPh>
    <rPh sb="44" eb="45">
      <t>オヨ</t>
    </rPh>
    <rPh sb="46" eb="48">
      <t>タイシャク</t>
    </rPh>
    <rPh sb="48" eb="51">
      <t>タイショウヒョウ</t>
    </rPh>
    <rPh sb="53" eb="55">
      <t>ガイトウ</t>
    </rPh>
    <rPh sb="55" eb="57">
      <t>カンジョウ</t>
    </rPh>
    <rPh sb="57" eb="59">
      <t>カモク</t>
    </rPh>
    <rPh sb="60" eb="62">
      <t>キンガク</t>
    </rPh>
    <rPh sb="63" eb="65">
      <t>ニュウリョク</t>
    </rPh>
    <phoneticPr fontId="10"/>
  </si>
  <si>
    <t>事前
協議</t>
    <rPh sb="0" eb="2">
      <t>ジゼン</t>
    </rPh>
    <rPh sb="3" eb="5">
      <t>キョウギ</t>
    </rPh>
    <phoneticPr fontId="10"/>
  </si>
  <si>
    <t>（１）委託費の取り扱いについて</t>
    <phoneticPr fontId="10"/>
  </si>
  <si>
    <t>　①委託費の管理・運用（取扱要綱第５条、第254号通知４）</t>
    <rPh sb="6" eb="8">
      <t>カンリ</t>
    </rPh>
    <rPh sb="9" eb="11">
      <t>ウンヨウ</t>
    </rPh>
    <rPh sb="12" eb="14">
      <t>トリアツカイ</t>
    </rPh>
    <rPh sb="14" eb="16">
      <t>ヨウコウ</t>
    </rPh>
    <rPh sb="16" eb="17">
      <t>ダイ</t>
    </rPh>
    <rPh sb="18" eb="19">
      <t>ジョウ</t>
    </rPh>
    <rPh sb="20" eb="21">
      <t>ダイ</t>
    </rPh>
    <rPh sb="24" eb="25">
      <t>ゴウ</t>
    </rPh>
    <rPh sb="25" eb="27">
      <t>ツウチ</t>
    </rPh>
    <phoneticPr fontId="10"/>
  </si>
  <si>
    <t>　②弾力運用以外の他拠点区分への繰入について</t>
    <rPh sb="2" eb="4">
      <t>ダンリョク</t>
    </rPh>
    <rPh sb="4" eb="6">
      <t>ウンヨウ</t>
    </rPh>
    <rPh sb="6" eb="8">
      <t>イガイ</t>
    </rPh>
    <rPh sb="9" eb="10">
      <t>タ</t>
    </rPh>
    <rPh sb="10" eb="12">
      <t>キョテン</t>
    </rPh>
    <rPh sb="12" eb="14">
      <t>クブン</t>
    </rPh>
    <rPh sb="16" eb="18">
      <t>クリイレ</t>
    </rPh>
    <phoneticPr fontId="10"/>
  </si>
  <si>
    <t>黄色のセル（M60とM61）にのみ数値を入力をしてください。</t>
    <rPh sb="17" eb="19">
      <t>スウチ</t>
    </rPh>
    <phoneticPr fontId="10"/>
  </si>
  <si>
    <t>　元本保証のない金融商品に預け入れている場合</t>
    <rPh sb="20" eb="22">
      <t>バアイ</t>
    </rPh>
    <phoneticPr fontId="10"/>
  </si>
  <si>
    <t>　上記の資金貸付が年度内に精算されていない場合、貸付先毎の施設等名称、貸付理由、及び回収見込み月</t>
    <rPh sb="1" eb="3">
      <t>ジョウキ</t>
    </rPh>
    <rPh sb="4" eb="6">
      <t>シキン</t>
    </rPh>
    <rPh sb="6" eb="8">
      <t>カシツケ</t>
    </rPh>
    <rPh sb="9" eb="11">
      <t>ネンド</t>
    </rPh>
    <rPh sb="11" eb="12">
      <t>ナイ</t>
    </rPh>
    <rPh sb="21" eb="23">
      <t>バアイ</t>
    </rPh>
    <rPh sb="24" eb="26">
      <t>カシツケ</t>
    </rPh>
    <rPh sb="26" eb="27">
      <t>サキ</t>
    </rPh>
    <rPh sb="27" eb="28">
      <t>ゴト</t>
    </rPh>
    <rPh sb="29" eb="31">
      <t>シセツ</t>
    </rPh>
    <rPh sb="31" eb="32">
      <t>トウ</t>
    </rPh>
    <rPh sb="32" eb="34">
      <t>メイショウ</t>
    </rPh>
    <rPh sb="35" eb="37">
      <t>カシツケ</t>
    </rPh>
    <rPh sb="37" eb="39">
      <t>リユウ</t>
    </rPh>
    <rPh sb="40" eb="41">
      <t>オヨ</t>
    </rPh>
    <rPh sb="42" eb="44">
      <t>カイシュウ</t>
    </rPh>
    <rPh sb="44" eb="46">
      <t>ミコ</t>
    </rPh>
    <rPh sb="47" eb="48">
      <t>ツキ</t>
    </rPh>
    <phoneticPr fontId="10"/>
  </si>
  <si>
    <t>〇〇　保育園・法人本部　理由（　　　　　　　　　　　　　　　　）</t>
    <phoneticPr fontId="10"/>
  </si>
  <si>
    <t>１　入力にあたり御注意いただく点</t>
    <rPh sb="2" eb="4">
      <t>ニュウリョク</t>
    </rPh>
    <rPh sb="8" eb="9">
      <t>ゴ</t>
    </rPh>
    <rPh sb="9" eb="11">
      <t>チュウイ</t>
    </rPh>
    <phoneticPr fontId="10"/>
  </si>
  <si>
    <t>理由　（　　　　　　　　　　　　　　）</t>
    <rPh sb="0" eb="2">
      <t>リユウ</t>
    </rPh>
    <phoneticPr fontId="10"/>
  </si>
  <si>
    <t>★この自己点検表の作成前に、【入力シートⅡ】加算見込額積算表へ、処遇改善基礎分及び賃金改善要件分の金額を入力します。</t>
    <rPh sb="3" eb="5">
      <t>ジコ</t>
    </rPh>
    <rPh sb="5" eb="8">
      <t>テンケンヒョウ</t>
    </rPh>
    <rPh sb="9" eb="11">
      <t>サクセイ</t>
    </rPh>
    <rPh sb="11" eb="12">
      <t>マエ</t>
    </rPh>
    <rPh sb="15" eb="17">
      <t>ニュウリョク</t>
    </rPh>
    <rPh sb="22" eb="24">
      <t>カサン</t>
    </rPh>
    <rPh sb="24" eb="26">
      <t>ミコミ</t>
    </rPh>
    <rPh sb="26" eb="27">
      <t>ガク</t>
    </rPh>
    <rPh sb="27" eb="29">
      <t>セキサン</t>
    </rPh>
    <rPh sb="29" eb="30">
      <t>ヒョウ</t>
    </rPh>
    <rPh sb="32" eb="36">
      <t>ショグウカイゼン</t>
    </rPh>
    <rPh sb="36" eb="39">
      <t>キソブン</t>
    </rPh>
    <rPh sb="39" eb="40">
      <t>オヨ</t>
    </rPh>
    <rPh sb="41" eb="43">
      <t>チンギン</t>
    </rPh>
    <rPh sb="43" eb="45">
      <t>カイゼン</t>
    </rPh>
    <rPh sb="45" eb="48">
      <t>ヨウケンブン</t>
    </rPh>
    <rPh sb="49" eb="51">
      <t>キンガク</t>
    </rPh>
    <rPh sb="52" eb="54">
      <t>ニュウリョク</t>
    </rPh>
    <phoneticPr fontId="10"/>
  </si>
  <si>
    <t>※契約金額</t>
    <rPh sb="1" eb="3">
      <t>ケイヤク</t>
    </rPh>
    <rPh sb="3" eb="5">
      <t>キンガク</t>
    </rPh>
    <phoneticPr fontId="10"/>
  </si>
  <si>
    <t>※事前協議が「必要」となった場合は、以下の（　）に〇を入れてください。</t>
    <phoneticPr fontId="10"/>
  </si>
  <si>
    <t>　上記事前協議の申請をしている場合、横浜市保育・教育運営課から事前協議に対する承認は</t>
    <rPh sb="1" eb="3">
      <t>ジョウキ</t>
    </rPh>
    <rPh sb="3" eb="5">
      <t>ジゼン</t>
    </rPh>
    <rPh sb="5" eb="7">
      <t>キョウギ</t>
    </rPh>
    <rPh sb="8" eb="10">
      <t>シンセイ</t>
    </rPh>
    <rPh sb="15" eb="17">
      <t>バアイ</t>
    </rPh>
    <rPh sb="31" eb="33">
      <t>ジゼン</t>
    </rPh>
    <rPh sb="33" eb="35">
      <t>キョウギ</t>
    </rPh>
    <rPh sb="36" eb="37">
      <t>タイ</t>
    </rPh>
    <rPh sb="39" eb="41">
      <t>ショウニン</t>
    </rPh>
    <phoneticPr fontId="10"/>
  </si>
  <si>
    <t>会計Ｐ６の確認チャートより、
「一部弾力運用できます」の場合</t>
    <rPh sb="0" eb="2">
      <t>カイケイ</t>
    </rPh>
    <rPh sb="5" eb="7">
      <t>カクニン</t>
    </rPh>
    <rPh sb="16" eb="18">
      <t>イチブ</t>
    </rPh>
    <rPh sb="18" eb="20">
      <t>ダンリョク</t>
    </rPh>
    <rPh sb="20" eb="22">
      <t>ウンヨウ</t>
    </rPh>
    <rPh sb="28" eb="30">
      <t>バアイ</t>
    </rPh>
    <phoneticPr fontId="10"/>
  </si>
  <si>
    <r>
      <rPr>
        <b/>
        <sz val="12"/>
        <rFont val="ＭＳ Ｐゴシック"/>
        <family val="3"/>
        <charset val="128"/>
      </rPr>
      <t>※事前協議が「必要」となった</t>
    </r>
    <r>
      <rPr>
        <b/>
        <sz val="12"/>
        <rFont val="ＭＳ Ｐ明朝"/>
        <family val="1"/>
        <charset val="128"/>
      </rPr>
      <t>場合は、以下の（　）に〇を入れてください。</t>
    </r>
    <rPh sb="1" eb="5">
      <t>ジゼンキョウギ</t>
    </rPh>
    <rPh sb="7" eb="9">
      <t>ヒツヨウ</t>
    </rPh>
    <rPh sb="14" eb="16">
      <t>バアイ</t>
    </rPh>
    <rPh sb="18" eb="20">
      <t>イカ</t>
    </rPh>
    <phoneticPr fontId="10"/>
  </si>
  <si>
    <t>当期資金収支差額がマイナスになっていないか（上記①表内①）</t>
    <rPh sb="2" eb="6">
      <t>シキンシュウシ</t>
    </rPh>
    <rPh sb="6" eb="8">
      <t>サガク</t>
    </rPh>
    <phoneticPr fontId="10"/>
  </si>
  <si>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10"/>
  </si>
  <si>
    <t>＋</t>
    <phoneticPr fontId="10"/>
  </si>
  <si>
    <t>元金償還金額</t>
    <rPh sb="0" eb="2">
      <t>ガンキン</t>
    </rPh>
    <rPh sb="2" eb="4">
      <t>ショウカン</t>
    </rPh>
    <rPh sb="4" eb="5">
      <t>キン</t>
    </rPh>
    <rPh sb="5" eb="6">
      <t>ガク</t>
    </rPh>
    <phoneticPr fontId="10"/>
  </si>
  <si>
    <t>支払利息金額</t>
    <rPh sb="0" eb="4">
      <t>シハライリソク</t>
    </rPh>
    <rPh sb="4" eb="6">
      <t>キンガク</t>
    </rPh>
    <phoneticPr fontId="10"/>
  </si>
  <si>
    <t>当該保育所の通常経費の不足分の補填ほか（当期資金収支差額がマイナスの場合が該当）</t>
    <phoneticPr fontId="10"/>
  </si>
  <si>
    <t>設置法人本部(本社総務部門等)の運営に要する経費(人件費・事務費、保育所運営に関する経費に限る）</t>
  </si>
  <si>
    <t>第１種、第２種社会福祉事業及び子育て支援事業の運営経費</t>
    <phoneticPr fontId="10"/>
  </si>
  <si>
    <t>第１種、第２種社会福祉事業及び子育て支援事業の施設整備の整備等経費</t>
    <phoneticPr fontId="10"/>
  </si>
  <si>
    <t>公益事業等の運営、施設設備の整備等に要する経費</t>
  </si>
  <si>
    <t>使途</t>
    <rPh sb="0" eb="2">
      <t>シト</t>
    </rPh>
    <phoneticPr fontId="10"/>
  </si>
  <si>
    <t>金　額</t>
    <rPh sb="0" eb="1">
      <t>キン</t>
    </rPh>
    <rPh sb="2" eb="3">
      <t>ガク</t>
    </rPh>
    <phoneticPr fontId="10"/>
  </si>
  <si>
    <t>（円）</t>
    <phoneticPr fontId="10"/>
  </si>
  <si>
    <t>(　)</t>
    <phoneticPr fontId="10"/>
  </si>
  <si>
    <r>
      <t xml:space="preserve">貸借対照表額
</t>
    </r>
    <r>
      <rPr>
        <b/>
        <sz val="10"/>
        <color theme="1"/>
        <rFont val="ＭＳ Ｐ明朝"/>
        <family val="1"/>
        <charset val="128"/>
      </rPr>
      <t>（現金預金+積立資産+有価証券等　
但し外部積立の退職給付引当資産は除く）</t>
    </r>
    <rPh sb="25" eb="26">
      <t>タダ</t>
    </rPh>
    <rPh sb="27" eb="29">
      <t>ガイブ</t>
    </rPh>
    <rPh sb="29" eb="31">
      <t>ツミタテ</t>
    </rPh>
    <rPh sb="32" eb="34">
      <t>タイショク</t>
    </rPh>
    <rPh sb="34" eb="36">
      <t>キュウフ</t>
    </rPh>
    <rPh sb="36" eb="38">
      <t>ヒキアテ</t>
    </rPh>
    <rPh sb="38" eb="40">
      <t>シサン</t>
    </rPh>
    <rPh sb="41" eb="42">
      <t>ノゾ</t>
    </rPh>
    <phoneticPr fontId="10"/>
  </si>
  <si>
    <t>「横浜市保育所委託費経理等取扱要綱（平成23年3月31日こ保運第3380号（※令和３年10月28日改正））」（以下「取扱要綱」という。）　</t>
    <rPh sb="39" eb="41">
      <t>レイワ</t>
    </rPh>
    <rPh sb="42" eb="43">
      <t>ネン</t>
    </rPh>
    <phoneticPr fontId="10"/>
  </si>
  <si>
    <t>第２５４号通知１（５）
別表５
取扱要綱第２条５項</t>
    <phoneticPr fontId="10"/>
  </si>
  <si>
    <t>第２５４号通知１（５）
別表４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</si>
  <si>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委託費=公定価格全額を入力（市助成分は含まない）</t>
    <rPh sb="0" eb="2">
      <t>イタク</t>
    </rPh>
    <rPh sb="2" eb="3">
      <t>ヒ</t>
    </rPh>
    <rPh sb="4" eb="6">
      <t>コウテイ</t>
    </rPh>
    <rPh sb="6" eb="8">
      <t>カカク</t>
    </rPh>
    <rPh sb="8" eb="10">
      <t>ゼンガク</t>
    </rPh>
    <rPh sb="11" eb="13">
      <t>ニュウリョク</t>
    </rPh>
    <rPh sb="14" eb="15">
      <t>シ</t>
    </rPh>
    <rPh sb="15" eb="17">
      <t>ジョセイ</t>
    </rPh>
    <rPh sb="17" eb="18">
      <t>ブン</t>
    </rPh>
    <rPh sb="19" eb="20">
      <t>フク</t>
    </rPh>
    <phoneticPr fontId="10"/>
  </si>
  <si>
    <t>施設整備等による収支</t>
    <rPh sb="0" eb="2">
      <t>シセツ</t>
    </rPh>
    <rPh sb="2" eb="4">
      <t>セイビ</t>
    </rPh>
    <rPh sb="4" eb="5">
      <t>トウ</t>
    </rPh>
    <rPh sb="8" eb="10">
      <t>シュウシ</t>
    </rPh>
    <phoneticPr fontId="10"/>
  </si>
  <si>
    <t>支　出</t>
    <rPh sb="0" eb="1">
      <t>シ</t>
    </rPh>
    <rPh sb="2" eb="3">
      <t>デ</t>
    </rPh>
    <phoneticPr fontId="10"/>
  </si>
  <si>
    <t>その他の活動による収支</t>
    <rPh sb="2" eb="3">
      <t>タ</t>
    </rPh>
    <rPh sb="4" eb="6">
      <t>カツドウ</t>
    </rPh>
    <rPh sb="9" eb="11">
      <t>シュウシ</t>
    </rPh>
    <phoneticPr fontId="10"/>
  </si>
  <si>
    <t>委託費収入</t>
    <phoneticPr fontId="10"/>
  </si>
  <si>
    <t xml:space="preserve"> (1)人件費</t>
    <rPh sb="4" eb="7">
      <t>ジンケンヒ</t>
    </rPh>
    <phoneticPr fontId="10"/>
  </si>
  <si>
    <t xml:space="preserve"> (3)管理費</t>
    <rPh sb="4" eb="7">
      <t>カンリヒ</t>
    </rPh>
    <phoneticPr fontId="10"/>
  </si>
  <si>
    <t>１に値を入力</t>
    <rPh sb="2" eb="3">
      <t>アタイ</t>
    </rPh>
    <rPh sb="4" eb="6">
      <t>ニュウリョク</t>
    </rPh>
    <phoneticPr fontId="10"/>
  </si>
  <si>
    <t>１に値を入力</t>
    <phoneticPr fontId="10"/>
  </si>
  <si>
    <t>企業会計</t>
    <rPh sb="0" eb="4">
      <t>キギョ</t>
    </rPh>
    <phoneticPr fontId="47"/>
  </si>
  <si>
    <t>社会福祉法人会計　資金収支計算書</t>
    <rPh sb="9" eb="16">
      <t>シキンシュウシケイサンショ</t>
    </rPh>
    <phoneticPr fontId="47"/>
  </si>
  <si>
    <t>資金収支計算分析表（自己点検表の様式）</t>
    <rPh sb="0" eb="2">
      <t>シキン</t>
    </rPh>
    <rPh sb="2" eb="4">
      <t>シュウシ</t>
    </rPh>
    <rPh sb="4" eb="6">
      <t>ケイサン</t>
    </rPh>
    <rPh sb="6" eb="8">
      <t>ブンセキ</t>
    </rPh>
    <rPh sb="8" eb="9">
      <t>ヒョウ</t>
    </rPh>
    <rPh sb="10" eb="15">
      <t>ジコテンケンヒョウ</t>
    </rPh>
    <rPh sb="16" eb="18">
      <t>ヨウシキ</t>
    </rPh>
    <phoneticPr fontId="47"/>
  </si>
  <si>
    <t>科目名</t>
    <rPh sb="0" eb="3">
      <t>カモクメイ</t>
    </rPh>
    <phoneticPr fontId="47"/>
  </si>
  <si>
    <t>金額</t>
    <rPh sb="0" eb="2">
      <t>キンガク</t>
    </rPh>
    <phoneticPr fontId="47"/>
  </si>
  <si>
    <t>法定福利費</t>
    <rPh sb="0" eb="4">
      <t>ホウテイフクリ</t>
    </rPh>
    <rPh sb="4" eb="5">
      <t>ヒ</t>
    </rPh>
    <phoneticPr fontId="47"/>
  </si>
  <si>
    <t>法定福利費支出</t>
    <rPh sb="0" eb="5">
      <t>ホウテイフクリヒ</t>
    </rPh>
    <rPh sb="5" eb="7">
      <t>シシュツ</t>
    </rPh>
    <phoneticPr fontId="47"/>
  </si>
  <si>
    <t>厚生費</t>
    <rPh sb="0" eb="3">
      <t>コウセイヒ</t>
    </rPh>
    <phoneticPr fontId="47"/>
  </si>
  <si>
    <t>合計</t>
    <rPh sb="0" eb="2">
      <t>ゴウケイ</t>
    </rPh>
    <phoneticPr fontId="47"/>
  </si>
  <si>
    <t>広告宣伝費</t>
    <rPh sb="0" eb="5">
      <t>コウコクセンデンヒ</t>
    </rPh>
    <phoneticPr fontId="47"/>
  </si>
  <si>
    <t>広報費支出</t>
    <rPh sb="0" eb="3">
      <t>コウホウヒ</t>
    </rPh>
    <rPh sb="3" eb="5">
      <t>シシュツ</t>
    </rPh>
    <phoneticPr fontId="47"/>
  </si>
  <si>
    <t>求人費</t>
    <rPh sb="0" eb="2">
      <t>キュウジン</t>
    </rPh>
    <rPh sb="2" eb="3">
      <t>ヒ</t>
    </rPh>
    <phoneticPr fontId="47"/>
  </si>
  <si>
    <t>業務委託費</t>
    <rPh sb="0" eb="2">
      <t>ギョウム</t>
    </rPh>
    <rPh sb="2" eb="4">
      <t>イタク</t>
    </rPh>
    <rPh sb="4" eb="5">
      <t>ヒ</t>
    </rPh>
    <phoneticPr fontId="47"/>
  </si>
  <si>
    <t>業務委託費支出</t>
    <rPh sb="0" eb="2">
      <t>ギョウム</t>
    </rPh>
    <rPh sb="2" eb="5">
      <t>イタクヒ</t>
    </rPh>
    <rPh sb="5" eb="7">
      <t>シシュツ</t>
    </rPh>
    <phoneticPr fontId="47"/>
  </si>
  <si>
    <t>教育指導費</t>
    <rPh sb="0" eb="2">
      <t>キョウイク</t>
    </rPh>
    <rPh sb="2" eb="4">
      <t>シドウ</t>
    </rPh>
    <rPh sb="4" eb="5">
      <t>ヒ</t>
    </rPh>
    <phoneticPr fontId="47"/>
  </si>
  <si>
    <t>外注費（給食）</t>
    <rPh sb="0" eb="3">
      <t>ガイチュウヒ</t>
    </rPh>
    <rPh sb="4" eb="6">
      <t>キュウショク</t>
    </rPh>
    <phoneticPr fontId="47"/>
  </si>
  <si>
    <t>固定資産取得支出</t>
    <rPh sb="0" eb="4">
      <t>コテイシサン</t>
    </rPh>
    <rPh sb="4" eb="8">
      <t>シュトクシシュツ</t>
    </rPh>
    <phoneticPr fontId="10"/>
  </si>
  <si>
    <t>借入金償還支出</t>
    <rPh sb="0" eb="5">
      <t>カリイレキンショウカン</t>
    </rPh>
    <rPh sb="5" eb="7">
      <t>シシュツ</t>
    </rPh>
    <phoneticPr fontId="10"/>
  </si>
  <si>
    <t>読替表とは、損益計算書等と資金収支計算分析表の勘定科目や金額の対応関係を示した表です。</t>
    <rPh sb="6" eb="11">
      <t>ソンエキケイサンショ</t>
    </rPh>
    <rPh sb="11" eb="12">
      <t>ナド</t>
    </rPh>
    <phoneticPr fontId="10"/>
  </si>
  <si>
    <t>損益計算書等と資金収支計算分析表の整合性を確認するために使用します。</t>
    <rPh sb="5" eb="6">
      <t>ナド</t>
    </rPh>
    <rPh sb="21" eb="22">
      <t>カク</t>
    </rPh>
    <rPh sb="28" eb="30">
      <t>シヨウ</t>
    </rPh>
    <phoneticPr fontId="47"/>
  </si>
  <si>
    <t>読替表の例</t>
    <rPh sb="0" eb="2">
      <t>ヨミカエ</t>
    </rPh>
    <rPh sb="2" eb="3">
      <t>ヒョウ</t>
    </rPh>
    <rPh sb="4" eb="5">
      <t>レイ</t>
    </rPh>
    <phoneticPr fontId="47"/>
  </si>
  <si>
    <t>※上記の表は一例です。様式にこだわらず資金収支計算分析表を作成する際に用いた資料をご提出ください。</t>
    <rPh sb="1" eb="3">
      <t>ジョウキ</t>
    </rPh>
    <rPh sb="4" eb="5">
      <t>ヒョウ</t>
    </rPh>
    <rPh sb="6" eb="8">
      <t>イチレイ</t>
    </rPh>
    <rPh sb="11" eb="13">
      <t>ヨウシキ</t>
    </rPh>
    <rPh sb="19" eb="25">
      <t>シキンシュウシケイサン</t>
    </rPh>
    <phoneticPr fontId="10"/>
  </si>
  <si>
    <t>令和７年</t>
    <rPh sb="0" eb="2">
      <t>レイワ</t>
    </rPh>
    <rPh sb="3" eb="4">
      <t>ネン</t>
    </rPh>
    <phoneticPr fontId="10"/>
  </si>
  <si>
    <t>令和７年</t>
    <phoneticPr fontId="10"/>
  </si>
  <si>
    <t>委託費のうち賃借料加算分（再掲）</t>
    <rPh sb="0" eb="2">
      <t>イタク</t>
    </rPh>
    <rPh sb="2" eb="3">
      <t>ヒ</t>
    </rPh>
    <rPh sb="6" eb="9">
      <t>チンシャクリョウ</t>
    </rPh>
    <rPh sb="9" eb="11">
      <t>カサン</t>
    </rPh>
    <rPh sb="11" eb="12">
      <t>ブン</t>
    </rPh>
    <rPh sb="13" eb="15">
      <t>サイケイ</t>
    </rPh>
    <phoneticPr fontId="10"/>
  </si>
  <si>
    <t>←左右一致→</t>
    <rPh sb="1" eb="3">
      <t>サユウ</t>
    </rPh>
    <rPh sb="3" eb="5">
      <t>イッチ</t>
    </rPh>
    <phoneticPr fontId="47"/>
  </si>
  <si>
    <t>★自己点検表作成前に、以下の表へ令和６年度資金収支計算書、又は資金収支計算分析表及び当該保育所の貸借対照表から該当科目の金額の入力をお願いします。</t>
    <rPh sb="11" eb="13">
      <t>イカ</t>
    </rPh>
    <rPh sb="14" eb="15">
      <t>ヒョウ</t>
    </rPh>
    <rPh sb="16" eb="18">
      <t>レイワ</t>
    </rPh>
    <rPh sb="29" eb="30">
      <t>マタ</t>
    </rPh>
    <rPh sb="42" eb="44">
      <t>トウガイ</t>
    </rPh>
    <rPh sb="44" eb="46">
      <t>ホイク</t>
    </rPh>
    <rPh sb="46" eb="47">
      <t>ショ</t>
    </rPh>
    <rPh sb="60" eb="62">
      <t>キンガク</t>
    </rPh>
    <phoneticPr fontId="10"/>
  </si>
  <si>
    <t>令和６年度　資金収支計算書、又は資金収支計算分析表</t>
    <rPh sb="0" eb="2">
      <t>レイワ</t>
    </rPh>
    <rPh sb="14" eb="15">
      <t>マタ</t>
    </rPh>
    <rPh sb="16" eb="18">
      <t>シキン</t>
    </rPh>
    <rPh sb="18" eb="20">
      <t>シュウシ</t>
    </rPh>
    <rPh sb="20" eb="22">
      <t>ケイサン</t>
    </rPh>
    <rPh sb="22" eb="24">
      <t>ブンセキ</t>
    </rPh>
    <rPh sb="24" eb="25">
      <t>ヒョウ</t>
    </rPh>
    <phoneticPr fontId="10"/>
  </si>
  <si>
    <t>令和６年度(令和７年３月31日現在)　貸借対照表</t>
    <rPh sb="0" eb="2">
      <t>レイワ</t>
    </rPh>
    <rPh sb="3" eb="5">
      <t>ネンド</t>
    </rPh>
    <rPh sb="4" eb="5">
      <t>ド</t>
    </rPh>
    <rPh sb="6" eb="8">
      <t>レイワ</t>
    </rPh>
    <rPh sb="9" eb="10">
      <t>ネン</t>
    </rPh>
    <rPh sb="11" eb="12">
      <t>ガツ</t>
    </rPh>
    <rPh sb="14" eb="17">
      <t>ニチゲンザイ</t>
    </rPh>
    <rPh sb="18" eb="20">
      <t>ヘイネンド</t>
    </rPh>
    <rPh sb="19" eb="21">
      <t>タイシャク</t>
    </rPh>
    <rPh sb="21" eb="24">
      <t>タイショウヒョウ</t>
    </rPh>
    <phoneticPr fontId="10"/>
  </si>
  <si>
    <t>令和６年度　前期末支払資金残高の取り崩し</t>
    <rPh sb="0" eb="2">
      <t>レイワ</t>
    </rPh>
    <rPh sb="6" eb="15">
      <t>ゼンキマツシハライシキンザンダカ</t>
    </rPh>
    <rPh sb="16" eb="17">
      <t>ト</t>
    </rPh>
    <rPh sb="18" eb="19">
      <t>クズ</t>
    </rPh>
    <phoneticPr fontId="10"/>
  </si>
  <si>
    <t>令和６年度　収入予算額</t>
    <rPh sb="0" eb="2">
      <t>レイワ</t>
    </rPh>
    <rPh sb="3" eb="5">
      <t>ネンド</t>
    </rPh>
    <rPh sb="4" eb="5">
      <t>ド</t>
    </rPh>
    <rPh sb="6" eb="8">
      <t>シュウニュウ</t>
    </rPh>
    <rPh sb="8" eb="11">
      <t>ヨサンガク</t>
    </rPh>
    <phoneticPr fontId="10"/>
  </si>
  <si>
    <r>
      <t xml:space="preserve">毎会計年度終了後に作成する計算書が、
＜社会福祉法人会計基準に基づく計算書の場合＞
社会福祉法人会計基準第一号第四様式
当該保育所拠点区分資金収支計算書の
事業活動収入計(1)予算(A)の額を入力
＜上記以外の場合＞
資金収支計算分析表の左側収入科目のうち、
</t>
    </r>
    <r>
      <rPr>
        <sz val="11"/>
        <rFont val="ＭＳ Ｐゴシック"/>
        <family val="3"/>
        <charset val="128"/>
      </rPr>
      <t>１～６番の科目に該当する予算額合計</t>
    </r>
    <rPh sb="0" eb="1">
      <t>マイ</t>
    </rPh>
    <rPh sb="1" eb="3">
      <t>カイケイ</t>
    </rPh>
    <rPh sb="3" eb="5">
      <t>ネンド</t>
    </rPh>
    <rPh sb="5" eb="7">
      <t>シュウリョウ</t>
    </rPh>
    <rPh sb="7" eb="8">
      <t>ゴ</t>
    </rPh>
    <rPh sb="9" eb="11">
      <t>サクセイ</t>
    </rPh>
    <rPh sb="13" eb="16">
      <t>ケイサンショ</t>
    </rPh>
    <rPh sb="26" eb="28">
      <t>カイケイ</t>
    </rPh>
    <rPh sb="28" eb="30">
      <t>キジュン</t>
    </rPh>
    <rPh sb="31" eb="32">
      <t>モト</t>
    </rPh>
    <rPh sb="34" eb="37">
      <t>ケイサンショ</t>
    </rPh>
    <rPh sb="42" eb="44">
      <t>シャカイ</t>
    </rPh>
    <rPh sb="44" eb="46">
      <t>フクシ</t>
    </rPh>
    <rPh sb="46" eb="48">
      <t>ホウジン</t>
    </rPh>
    <rPh sb="48" eb="50">
      <t>カイケイ</t>
    </rPh>
    <rPh sb="50" eb="52">
      <t>キジュン</t>
    </rPh>
    <rPh sb="52" eb="54">
      <t>ダイイチ</t>
    </rPh>
    <rPh sb="54" eb="55">
      <t>ゴウ</t>
    </rPh>
    <rPh sb="55" eb="56">
      <t>ダイ</t>
    </rPh>
    <rPh sb="56" eb="57">
      <t>ヨン</t>
    </rPh>
    <rPh sb="57" eb="59">
      <t>ヨウシキ</t>
    </rPh>
    <rPh sb="60" eb="62">
      <t>トウガイ</t>
    </rPh>
    <rPh sb="62" eb="64">
      <t>ホイク</t>
    </rPh>
    <rPh sb="64" eb="65">
      <t>ショ</t>
    </rPh>
    <rPh sb="65" eb="67">
      <t>キョテン</t>
    </rPh>
    <rPh sb="67" eb="69">
      <t>クブン</t>
    </rPh>
    <rPh sb="69" eb="71">
      <t>シキン</t>
    </rPh>
    <rPh sb="71" eb="73">
      <t>シュウシ</t>
    </rPh>
    <rPh sb="73" eb="76">
      <t>ケイサンショ</t>
    </rPh>
    <rPh sb="78" eb="80">
      <t>ジギョウ</t>
    </rPh>
    <rPh sb="80" eb="82">
      <t>カツドウ</t>
    </rPh>
    <rPh sb="82" eb="84">
      <t>シュウニュウ</t>
    </rPh>
    <rPh sb="84" eb="85">
      <t>ケイ</t>
    </rPh>
    <rPh sb="88" eb="90">
      <t>ヨサン</t>
    </rPh>
    <rPh sb="94" eb="95">
      <t>ガク</t>
    </rPh>
    <rPh sb="96" eb="98">
      <t>ニュウリョク</t>
    </rPh>
    <rPh sb="101" eb="102">
      <t>ウエ</t>
    </rPh>
    <phoneticPr fontId="10"/>
  </si>
  <si>
    <t>令和６年度 処遇改善等加算Ⅰ加算見込額積算表</t>
    <rPh sb="0" eb="2">
      <t>レイワ</t>
    </rPh>
    <rPh sb="3" eb="5">
      <t>ネンド</t>
    </rPh>
    <rPh sb="6" eb="8">
      <t>ショグウ</t>
    </rPh>
    <rPh sb="8" eb="10">
      <t>カイゼン</t>
    </rPh>
    <rPh sb="10" eb="11">
      <t>トウ</t>
    </rPh>
    <rPh sb="11" eb="13">
      <t>カサン</t>
    </rPh>
    <rPh sb="14" eb="16">
      <t>カサン</t>
    </rPh>
    <rPh sb="16" eb="18">
      <t>ミコ</t>
    </rPh>
    <rPh sb="18" eb="19">
      <t>ガク</t>
    </rPh>
    <rPh sb="19" eb="21">
      <t>セキサン</t>
    </rPh>
    <rPh sb="21" eb="22">
      <t>ヒョウ</t>
    </rPh>
    <phoneticPr fontId="10"/>
  </si>
  <si>
    <t>★令和７年４月以降に開園した新規施設は、Ｐ１、Ｐ２、Ｐ３、Ｐ４について、それ以外の施設は全て
のページについて記入、作成します。</t>
    <rPh sb="1" eb="3">
      <t>レイワ</t>
    </rPh>
    <rPh sb="6" eb="7">
      <t>ガツ</t>
    </rPh>
    <rPh sb="7" eb="9">
      <t>イコウ</t>
    </rPh>
    <rPh sb="38" eb="40">
      <t>イガイ</t>
    </rPh>
    <rPh sb="41" eb="43">
      <t>シセツ</t>
    </rPh>
    <rPh sb="44" eb="45">
      <t>スベ</t>
    </rPh>
    <phoneticPr fontId="10"/>
  </si>
  <si>
    <t>★この自己点検表において、当年度＝令和６年度、前年度＝令和５年度とします。</t>
    <rPh sb="3" eb="5">
      <t>ジコ</t>
    </rPh>
    <rPh sb="5" eb="8">
      <t>テンケンヒョウ</t>
    </rPh>
    <rPh sb="13" eb="16">
      <t>トウネンド</t>
    </rPh>
    <rPh sb="17" eb="19">
      <t>レイワ</t>
    </rPh>
    <rPh sb="20" eb="22">
      <t>ネンド</t>
    </rPh>
    <rPh sb="21" eb="22">
      <t>ド</t>
    </rPh>
    <rPh sb="23" eb="26">
      <t>ゼンネンド</t>
    </rPh>
    <rPh sb="27" eb="29">
      <t>レイワ</t>
    </rPh>
    <rPh sb="30" eb="32">
      <t>ネンド</t>
    </rPh>
    <phoneticPr fontId="10"/>
  </si>
  <si>
    <t>〇施設（当該保育所）に関連する全ての預貯金口座等（社福の法人本部や本社総務部門等で管理している当該保育所分を含みます）　</t>
    <rPh sb="4" eb="6">
      <t>トウガイ</t>
    </rPh>
    <rPh sb="6" eb="8">
      <t>ホイク</t>
    </rPh>
    <rPh sb="8" eb="9">
      <t>ショ</t>
    </rPh>
    <rPh sb="15" eb="16">
      <t>スベ</t>
    </rPh>
    <rPh sb="18" eb="21">
      <t>ヨチョキン</t>
    </rPh>
    <rPh sb="23" eb="24">
      <t>トウ</t>
    </rPh>
    <rPh sb="25" eb="27">
      <t>シャフク</t>
    </rPh>
    <rPh sb="28" eb="30">
      <t>ホウジン</t>
    </rPh>
    <rPh sb="30" eb="32">
      <t>ホンブ</t>
    </rPh>
    <rPh sb="33" eb="35">
      <t>ホンシャ</t>
    </rPh>
    <rPh sb="35" eb="37">
      <t>ソウム</t>
    </rPh>
    <rPh sb="37" eb="39">
      <t>ブモン</t>
    </rPh>
    <rPh sb="39" eb="40">
      <t>トウ</t>
    </rPh>
    <rPh sb="41" eb="43">
      <t>カンリ</t>
    </rPh>
    <rPh sb="47" eb="52">
      <t>トウガイホイクジョ</t>
    </rPh>
    <rPh sb="52" eb="53">
      <t>ブン</t>
    </rPh>
    <rPh sb="54" eb="55">
      <t>フク</t>
    </rPh>
    <phoneticPr fontId="10"/>
  </si>
  <si>
    <t>②令和７年３月31日現在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10"/>
  </si>
  <si>
    <t>①令和７年
３月31日
残高(円)</t>
    <rPh sb="1" eb="3">
      <t>レイワ</t>
    </rPh>
    <rPh sb="4" eb="5">
      <t>ネン</t>
    </rPh>
    <rPh sb="5" eb="6">
      <t>ヘイネン</t>
    </rPh>
    <rPh sb="7" eb="8">
      <t>ガツ</t>
    </rPh>
    <rPh sb="10" eb="11">
      <t>ニチ</t>
    </rPh>
    <rPh sb="12" eb="14">
      <t>ザンダカ</t>
    </rPh>
    <rPh sb="15" eb="16">
      <t>エン</t>
    </rPh>
    <phoneticPr fontId="10"/>
  </si>
  <si>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10"/>
  </si>
  <si>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10"/>
  </si>
  <si>
    <t>本認可保育所の開所は令和５年４月１日以前である。</t>
    <rPh sb="0" eb="1">
      <t>ホン</t>
    </rPh>
    <rPh sb="1" eb="3">
      <t>ニンカ</t>
    </rPh>
    <rPh sb="3" eb="5">
      <t>ホイク</t>
    </rPh>
    <rPh sb="5" eb="6">
      <t>ショ</t>
    </rPh>
    <rPh sb="7" eb="9">
      <t>カイショ</t>
    </rPh>
    <rPh sb="10" eb="12">
      <t>レイワ</t>
    </rPh>
    <rPh sb="13" eb="14">
      <t>ネン</t>
    </rPh>
    <rPh sb="15" eb="16">
      <t>ガツ</t>
    </rPh>
    <rPh sb="17" eb="18">
      <t>ニチ</t>
    </rPh>
    <rPh sb="18" eb="20">
      <t>イゼン</t>
    </rPh>
    <phoneticPr fontId="10"/>
  </si>
  <si>
    <t>上記ａにおいて、「ない」の場合（令和５年４月２日以降開所）、以前から他に認可保育所（本市外に所在するものを含む）を運営している。</t>
    <rPh sb="0" eb="2">
      <t>ジョウキ</t>
    </rPh>
    <rPh sb="13" eb="15">
      <t>バアイ</t>
    </rPh>
    <rPh sb="16" eb="18">
      <t>レイワ</t>
    </rPh>
    <rPh sb="19" eb="20">
      <t>ネン</t>
    </rPh>
    <rPh sb="20" eb="21">
      <t>ヘイネン</t>
    </rPh>
    <rPh sb="21" eb="22">
      <t>ガツ</t>
    </rPh>
    <rPh sb="23" eb="24">
      <t>ニチ</t>
    </rPh>
    <rPh sb="24" eb="26">
      <t>イコウ</t>
    </rPh>
    <rPh sb="26" eb="28">
      <t>カイショ</t>
    </rPh>
    <rPh sb="30" eb="32">
      <t>イゼン</t>
    </rPh>
    <rPh sb="34" eb="35">
      <t>ホカ</t>
    </rPh>
    <rPh sb="36" eb="38">
      <t>ニンカ</t>
    </rPh>
    <rPh sb="38" eb="40">
      <t>ホイク</t>
    </rPh>
    <rPh sb="40" eb="41">
      <t>ショ</t>
    </rPh>
    <rPh sb="57" eb="59">
      <t>ウンエイ</t>
    </rPh>
    <phoneticPr fontId="10"/>
  </si>
  <si>
    <r>
      <t>令和　</t>
    </r>
    <r>
      <rPr>
        <b/>
        <sz val="10"/>
        <rFont val="ＭＳ Ｐゴシック"/>
        <family val="3"/>
        <charset val="128"/>
        <scheme val="minor"/>
      </rPr>
      <t>６</t>
    </r>
    <r>
      <rPr>
        <b/>
        <sz val="10"/>
        <color theme="1"/>
        <rFont val="ＭＳ Ｐゴシック"/>
        <family val="3"/>
        <charset val="128"/>
        <scheme val="minor"/>
      </rPr>
      <t>　年度　</t>
    </r>
    <r>
      <rPr>
        <b/>
        <sz val="10"/>
        <color theme="1"/>
        <rFont val="ＭＳ Ｐゴシック"/>
        <family val="3"/>
        <charset val="128"/>
      </rPr>
      <t>資金収支計算分析表</t>
    </r>
    <rPh sb="0" eb="2">
      <t>レイワ</t>
    </rPh>
    <rPh sb="5" eb="7">
      <t>ネンド</t>
    </rPh>
    <rPh sb="8" eb="10">
      <t>シキン</t>
    </rPh>
    <rPh sb="10" eb="12">
      <t>シュウシ</t>
    </rPh>
    <rPh sb="12" eb="14">
      <t>ケイサン</t>
    </rPh>
    <rPh sb="14" eb="16">
      <t>ブンセキ</t>
    </rPh>
    <rPh sb="16" eb="17">
      <t>ヒョウ</t>
    </rPh>
    <phoneticPr fontId="10"/>
  </si>
  <si>
    <t>13から18までの小計</t>
    <rPh sb="9" eb="10">
      <t>ショウ</t>
    </rPh>
    <rPh sb="10" eb="11">
      <t>ケイ</t>
    </rPh>
    <phoneticPr fontId="10"/>
  </si>
  <si>
    <t>当年度借入金償還額</t>
    <rPh sb="0" eb="3">
      <t>トウネンド</t>
    </rPh>
    <rPh sb="3" eb="6">
      <t>カリイレキン</t>
    </rPh>
    <rPh sb="6" eb="9">
      <t>ショウカンガク</t>
    </rPh>
    <phoneticPr fontId="10"/>
  </si>
  <si>
    <t>当年度固定資産取得額</t>
    <rPh sb="0" eb="3">
      <t>トウネンド</t>
    </rPh>
    <rPh sb="3" eb="7">
      <t>コテイシサン</t>
    </rPh>
    <rPh sb="7" eb="9">
      <t>シュトク</t>
    </rPh>
    <rPh sb="9" eb="10">
      <t>ガク</t>
    </rPh>
    <phoneticPr fontId="10"/>
  </si>
  <si>
    <t>「令和６年度 処遇改善等加算Ⅰ加算見込額積算表」より算出。該当か所については【入力】加算見込額積算表を参照。</t>
    <rPh sb="25" eb="27">
      <t>ニュウリョク</t>
    </rPh>
    <rPh sb="28" eb="30">
      <t>カサン</t>
    </rPh>
    <rPh sb="30" eb="32">
      <t>ミコミ</t>
    </rPh>
    <rPh sb="32" eb="33">
      <t>ガク</t>
    </rPh>
    <rPh sb="33" eb="35">
      <t>セキサン</t>
    </rPh>
    <rPh sb="35" eb="36">
      <t>ヒョウ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</si>
</sst>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41" formatCode="_ * #,##0_ ;_ * \-#,##0_ ;_ * &quot;-&quot;_ ;_ @_ "/>
    <numFmt numFmtId="176" formatCode="#,##0_ "/>
    <numFmt numFmtId="177" formatCode="0_ "/>
    <numFmt numFmtId="178" formatCode="#,##0_);[Red]\(#,##0\)"/>
    <numFmt numFmtId="179" formatCode="#,##0;&quot;△ &quot;#,##0"/>
    <numFmt numFmtId="180" formatCode="0_);[Red]\(0\)"/>
    <numFmt numFmtId="181" formatCode="#,##0.00_ "/>
    <numFmt numFmtId="182" formatCode="0.00_);[Red]\(0.00\)"/>
    <numFmt numFmtId="183" formatCode="[$-411]ggge&quot;年&quot;m&quot;月&quot;d&quot;日&quot;;@"/>
    <numFmt numFmtId="184" formatCode="0&quot; 年&quot;"/>
    <numFmt numFmtId="185" formatCode="0&quot;人&quot;"/>
    <numFmt numFmtId="186" formatCode="0&quot; 月&quot;"/>
    <numFmt numFmtId="187" formatCode="##&quot;％&quot;"/>
    <numFmt numFmtId="188" formatCode="0.0"/>
    <numFmt numFmtId="189" formatCode="#,##0;[Red]#,##0"/>
    <numFmt numFmtId="190" formatCode="0;\-0;;@"/>
    <numFmt numFmtId="191" formatCode="#,##0;&quot;▲ &quot;#,##0"/>
    <numFmt numFmtId="192" formatCode="0&quot;％&quot;"/>
    <numFmt numFmtId="193" formatCode="###,###&quot;円&quot;"/>
    <numFmt numFmtId="194" formatCode="#,##0_ ;[Red]\-#,##0\ "/>
    <numFmt numFmtId="199" formatCode="[$-411]ge\.m\.d;@"/>
  </numFmts>
  <fonts count="11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ＪＳＰ明朝"/>
      <family val="1"/>
      <charset val="128"/>
    </font>
    <font>
      <sz val="12"/>
      <name val="ＭＳ Ｐゴシック"/>
      <family val="3"/>
      <charset val="128"/>
    </font>
    <font>
      <b/>
      <sz val="12"/>
      <name val="ＭＳ Ｐ明朝"/>
      <family val="1"/>
      <charset val="128"/>
    </font>
    <font>
      <sz val="11"/>
      <name val="ＭＳ Ｐ明朝"/>
      <family val="1"/>
      <charset val="128"/>
    </font>
    <font>
      <b/>
      <u/>
      <sz val="12"/>
      <name val="ＭＳ Ｐ明朝"/>
      <family val="1"/>
      <charset val="128"/>
    </font>
    <font>
      <sz val="12"/>
      <name val="ＭＳ Ｐ明朝"/>
      <family val="1"/>
      <charset val="128"/>
    </font>
    <font>
      <u/>
      <sz val="12"/>
      <name val="ＭＳ Ｐ明朝"/>
      <family val="1"/>
      <charset val="128"/>
    </font>
    <font>
      <b/>
      <sz val="11"/>
      <name val="ＭＳ Ｐ明朝"/>
      <family val="1"/>
      <charset val="128"/>
    </font>
    <font>
      <b/>
      <sz val="14"/>
      <name val="ＭＳ Ｐ明朝"/>
      <family val="1"/>
      <charset val="128"/>
    </font>
    <font>
      <sz val="10"/>
      <name val="ＭＳ Ｐ明朝"/>
      <family val="1"/>
      <charset val="128"/>
    </font>
    <font>
      <sz val="8"/>
      <name val="ＭＳ Ｐ明朝"/>
      <family val="1"/>
      <charset val="128"/>
    </font>
    <font>
      <b/>
      <sz val="10"/>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b/>
      <sz val="11"/>
      <name val="ＭＳ Ｐゴシック"/>
      <family val="3"/>
      <charset val="128"/>
    </font>
    <font>
      <sz val="13"/>
      <name val="ＭＳ Ｐ明朝"/>
      <family val="1"/>
      <charset val="128"/>
    </font>
    <font>
      <sz val="9"/>
      <name val="ＭＳ Ｐ明朝"/>
      <family val="1"/>
      <charset val="128"/>
    </font>
    <font>
      <sz val="11"/>
      <name val="ＭＳ 明朝"/>
      <family val="1"/>
      <charset val="128"/>
    </font>
    <font>
      <sz val="14"/>
      <name val="ＭＳ Ｐ明朝"/>
      <family val="1"/>
      <charset val="128"/>
    </font>
    <font>
      <sz val="8"/>
      <name val="ＭＳ 明朝"/>
      <family val="1"/>
      <charset val="128"/>
    </font>
    <font>
      <sz val="8"/>
      <name val="ＭＳ Ｐゴシック"/>
      <family val="3"/>
      <charset val="128"/>
    </font>
    <font>
      <u/>
      <sz val="11"/>
      <name val="ＭＳ Ｐ明朝"/>
      <family val="1"/>
      <charset val="128"/>
    </font>
    <font>
      <u/>
      <sz val="13"/>
      <name val="ＭＳ Ｐ明朝"/>
      <family val="1"/>
      <charset val="128"/>
    </font>
    <font>
      <sz val="12"/>
      <color indexed="8"/>
      <name val="ＭＳ Ｐ明朝"/>
      <family val="1"/>
      <charset val="128"/>
    </font>
    <font>
      <b/>
      <sz val="12"/>
      <name val="ＭＳ Ｐゴシック"/>
      <family val="3"/>
      <charset val="128"/>
    </font>
    <font>
      <sz val="10"/>
      <name val="ＭＳ Ｐゴシック"/>
      <family val="3"/>
      <charset val="128"/>
    </font>
    <font>
      <b/>
      <sz val="10"/>
      <name val="ＭＳ Ｐゴシック"/>
      <family val="3"/>
      <charset val="128"/>
    </font>
    <font>
      <b/>
      <sz val="12"/>
      <name val="ＭＳ 明朝"/>
      <family val="1"/>
      <charset val="128"/>
    </font>
    <font>
      <sz val="12"/>
      <name val="ＭＳ 明朝"/>
      <family val="1"/>
      <charset val="128"/>
    </font>
    <font>
      <b/>
      <sz val="11"/>
      <name val="ＭＳ 明朝"/>
      <family val="1"/>
      <charset val="128"/>
    </font>
    <font>
      <b/>
      <sz val="11"/>
      <name val="ＭＳ ゴシック"/>
      <family val="3"/>
      <charset val="128"/>
    </font>
    <font>
      <b/>
      <sz val="10"/>
      <name val="ＭＳ ゴシック"/>
      <family val="3"/>
      <charset val="128"/>
    </font>
    <font>
      <sz val="11"/>
      <color theme="1"/>
      <name val="ＭＳ Ｐゴシック"/>
      <family val="3"/>
      <charset val="128"/>
      <scheme val="minor"/>
    </font>
    <font>
      <sz val="9"/>
      <name val="ＭＳ Ｐゴシック"/>
      <family val="3"/>
      <charset val="128"/>
    </font>
    <font>
      <b/>
      <u/>
      <sz val="13"/>
      <name val="ＭＳ Ｐゴシック"/>
      <family val="3"/>
      <charset val="128"/>
    </font>
    <font>
      <sz val="6"/>
      <name val="ＭＳ Ｐゴシック"/>
      <family val="2"/>
      <charset val="128"/>
      <scheme val="minor"/>
    </font>
    <font>
      <u/>
      <sz val="11"/>
      <name val="ＭＳ Ｐゴシック"/>
      <family val="3"/>
      <charset val="128"/>
    </font>
    <font>
      <sz val="6"/>
      <name val="ＭＳ Ｐゴシック"/>
      <family val="3"/>
      <charset val="128"/>
      <scheme val="minor"/>
    </font>
    <font>
      <sz val="11"/>
      <name val="HGｺﾞｼｯｸM"/>
      <family val="3"/>
      <charset val="128"/>
    </font>
    <font>
      <b/>
      <sz val="12"/>
      <name val="ＭＳ Ｐゴシック"/>
      <family val="3"/>
      <charset val="128"/>
      <scheme val="minor"/>
    </font>
    <font>
      <sz val="13"/>
      <name val="ＭＳ 明朝"/>
      <family val="1"/>
      <charset val="128"/>
    </font>
    <font>
      <sz val="11"/>
      <name val="HGPｺﾞｼｯｸM"/>
      <family val="3"/>
      <charset val="128"/>
    </font>
    <font>
      <sz val="12"/>
      <name val="HGPｺﾞｼｯｸM"/>
      <family val="3"/>
      <charset val="128"/>
    </font>
    <font>
      <sz val="12"/>
      <name val="HGP創英角ﾎﾟｯﾌﾟ体"/>
      <family val="3"/>
      <charset val="128"/>
    </font>
    <font>
      <b/>
      <sz val="18"/>
      <name val="HGｺﾞｼｯｸM"/>
      <family val="3"/>
      <charset val="128"/>
    </font>
    <font>
      <b/>
      <sz val="28"/>
      <name val="HGPｺﾞｼｯｸM"/>
      <family val="3"/>
      <charset val="128"/>
    </font>
    <font>
      <sz val="6"/>
      <name val="明朝"/>
      <family val="3"/>
      <charset val="128"/>
    </font>
    <font>
      <sz val="18"/>
      <name val="HGP創英角ﾎﾟｯﾌﾟ体"/>
      <family val="3"/>
      <charset val="128"/>
    </font>
    <font>
      <sz val="10"/>
      <name val="HGPｺﾞｼｯｸM"/>
      <family val="3"/>
      <charset val="128"/>
    </font>
    <font>
      <b/>
      <sz val="18"/>
      <name val="HGP創英角ﾎﾟｯﾌﾟ体"/>
      <family val="3"/>
      <charset val="128"/>
    </font>
    <font>
      <sz val="11"/>
      <name val="明朝"/>
      <family val="3"/>
      <charset val="128"/>
    </font>
    <font>
      <b/>
      <sz val="11"/>
      <name val="HGP創英角ﾎﾟｯﾌﾟ体"/>
      <family val="3"/>
      <charset val="128"/>
    </font>
    <font>
      <sz val="11"/>
      <name val="Arial Unicode MS"/>
      <family val="3"/>
      <charset val="128"/>
    </font>
    <font>
      <sz val="9"/>
      <name val="HGPｺﾞｼｯｸM"/>
      <family val="3"/>
      <charset val="128"/>
    </font>
    <font>
      <sz val="12"/>
      <name val="Arial Unicode MS"/>
      <family val="3"/>
      <charset val="128"/>
    </font>
    <font>
      <sz val="9"/>
      <name val="ＭＳ Ｐゴシック"/>
      <family val="3"/>
      <charset val="128"/>
      <scheme val="minor"/>
    </font>
    <font>
      <sz val="10"/>
      <name val="ＭＳ Ｐゴシック"/>
      <family val="3"/>
      <charset val="128"/>
      <scheme val="minor"/>
    </font>
    <font>
      <sz val="9"/>
      <name val="ＭＳ 明朝"/>
      <family val="1"/>
      <charset val="128"/>
    </font>
    <font>
      <b/>
      <sz val="14"/>
      <name val="ＭＳ Ｐゴシック"/>
      <family val="3"/>
      <charset val="128"/>
    </font>
    <font>
      <b/>
      <sz val="20"/>
      <name val="ＭＳ 明朝"/>
      <family val="1"/>
      <charset val="128"/>
    </font>
    <font>
      <b/>
      <sz val="8"/>
      <name val="ＭＳ Ｐ明朝"/>
      <family val="1"/>
      <charset val="128"/>
    </font>
    <font>
      <sz val="20"/>
      <name val="ＭＳ Ｐゴシック"/>
      <family val="3"/>
      <charset val="128"/>
    </font>
    <font>
      <b/>
      <sz val="20"/>
      <name val="ＭＳ Ｐ明朝"/>
      <family val="1"/>
      <charset val="128"/>
    </font>
    <font>
      <b/>
      <sz val="8"/>
      <name val="ＭＳ Ｐゴシック"/>
      <family val="3"/>
      <charset val="128"/>
    </font>
    <font>
      <sz val="20"/>
      <name val="ＭＳ Ｐ明朝"/>
      <family val="1"/>
      <charset val="128"/>
    </font>
    <font>
      <sz val="14"/>
      <name val="ＭＳ Ｐゴシック"/>
      <family val="3"/>
      <charset val="128"/>
    </font>
    <font>
      <b/>
      <sz val="18"/>
      <name val="ＭＳ Ｐゴシック"/>
      <family val="3"/>
      <charset val="128"/>
    </font>
    <font>
      <sz val="10.5"/>
      <name val="ＭＳ 明朝"/>
      <family val="1"/>
      <charset val="128"/>
    </font>
    <font>
      <b/>
      <strike/>
      <sz val="12"/>
      <name val="ＭＳ Ｐ明朝"/>
      <family val="1"/>
      <charset val="128"/>
    </font>
    <font>
      <strike/>
      <sz val="12"/>
      <name val="ＭＳ Ｐ明朝"/>
      <family val="1"/>
      <charset val="128"/>
    </font>
    <font>
      <strike/>
      <sz val="11"/>
      <name val="ＭＳ Ｐ明朝"/>
      <family val="1"/>
      <charset val="128"/>
    </font>
    <font>
      <b/>
      <strike/>
      <sz val="11"/>
      <name val="ＭＳ Ｐ明朝"/>
      <family val="1"/>
      <charset val="128"/>
    </font>
    <font>
      <b/>
      <sz val="12"/>
      <color rgb="FFFF0000"/>
      <name val="ＭＳ Ｐ明朝"/>
      <family val="1"/>
      <charset val="128"/>
    </font>
    <font>
      <b/>
      <sz val="12"/>
      <name val="HGP創英角ﾎﾟｯﾌﾟ体"/>
      <family val="3"/>
      <charset val="128"/>
    </font>
    <font>
      <sz val="11"/>
      <color theme="1"/>
      <name val="HGPｺﾞｼｯｸM"/>
      <family val="3"/>
      <charset val="128"/>
    </font>
    <font>
      <sz val="11"/>
      <color theme="1"/>
      <name val="Arial Unicode MS"/>
      <family val="3"/>
      <charset val="128"/>
    </font>
    <font>
      <u/>
      <sz val="11"/>
      <color theme="10"/>
      <name val="ＭＳ Ｐゴシック"/>
      <family val="3"/>
      <charset val="128"/>
    </font>
    <font>
      <sz val="12"/>
      <color rgb="FFFF0000"/>
      <name val="ＭＳ Ｐ明朝"/>
      <family val="1"/>
      <charset val="128"/>
    </font>
    <font>
      <sz val="11"/>
      <color rgb="FFFF0000"/>
      <name val="ＭＳ Ｐ明朝"/>
      <family val="1"/>
      <charset val="128"/>
    </font>
    <font>
      <b/>
      <sz val="10"/>
      <color rgb="FFFF0000"/>
      <name val="ＭＳ Ｐゴシック"/>
      <family val="3"/>
      <charset val="128"/>
      <scheme val="minor"/>
    </font>
    <font>
      <sz val="10"/>
      <name val="HGｺﾞｼｯｸM"/>
      <family val="3"/>
      <charset val="128"/>
    </font>
    <font>
      <b/>
      <sz val="11"/>
      <name val="HGｺﾞｼｯｸM"/>
      <family val="3"/>
      <charset val="128"/>
    </font>
    <font>
      <sz val="8"/>
      <name val="HGｺﾞｼｯｸM"/>
      <family val="3"/>
      <charset val="128"/>
    </font>
    <font>
      <sz val="12"/>
      <color theme="1"/>
      <name val="Arial Unicode MS"/>
      <family val="3"/>
      <charset val="128"/>
    </font>
    <font>
      <b/>
      <sz val="18"/>
      <color rgb="FFFF0000"/>
      <name val="ＭＳ Ｐゴシック"/>
      <family val="3"/>
      <charset val="128"/>
    </font>
    <font>
      <b/>
      <sz val="10"/>
      <color rgb="FFFF0000"/>
      <name val="ＭＳ Ｐゴシック"/>
      <family val="2"/>
      <charset val="128"/>
      <scheme val="minor"/>
    </font>
    <font>
      <b/>
      <sz val="12"/>
      <color theme="1"/>
      <name val="ＭＳ Ｐゴシック"/>
      <family val="3"/>
      <charset val="128"/>
    </font>
    <font>
      <b/>
      <sz val="14"/>
      <color theme="1"/>
      <name val="ＭＳ Ｐゴシック"/>
      <family val="3"/>
      <charset val="128"/>
    </font>
    <font>
      <sz val="10"/>
      <color theme="1"/>
      <name val="ＭＳ Ｐ明朝"/>
      <family val="1"/>
      <charset val="128"/>
    </font>
    <font>
      <sz val="11"/>
      <color theme="1"/>
      <name val="ＭＳ Ｐゴシック"/>
      <family val="3"/>
      <charset val="128"/>
    </font>
    <font>
      <b/>
      <sz val="9"/>
      <color theme="1"/>
      <name val="ＭＳ Ｐ明朝"/>
      <family val="1"/>
      <charset val="128"/>
    </font>
    <font>
      <b/>
      <sz val="12"/>
      <color theme="1"/>
      <name val="ＭＳ Ｐ明朝"/>
      <family val="1"/>
      <charset val="128"/>
    </font>
    <font>
      <sz val="12"/>
      <color theme="1"/>
      <name val="ＭＳ Ｐ明朝"/>
      <family val="1"/>
      <charset val="128"/>
    </font>
    <font>
      <b/>
      <sz val="10"/>
      <color theme="1"/>
      <name val="ＭＳ Ｐ明朝"/>
      <family val="1"/>
      <charset val="128"/>
    </font>
    <font>
      <b/>
      <sz val="14"/>
      <color theme="1"/>
      <name val="ＭＳ Ｐ明朝"/>
      <family val="1"/>
      <charset val="128"/>
    </font>
    <font>
      <b/>
      <sz val="11"/>
      <color theme="1"/>
      <name val="ＭＳ Ｐ明朝"/>
      <family val="1"/>
      <charset val="128"/>
    </font>
    <font>
      <sz val="11"/>
      <color theme="1"/>
      <name val="ＭＳ Ｐ明朝"/>
      <family val="1"/>
      <charset val="128"/>
    </font>
    <font>
      <b/>
      <sz val="11"/>
      <color theme="1"/>
      <name val="ＭＳ Ｐゴシック"/>
      <family val="3"/>
      <charset val="128"/>
    </font>
    <font>
      <sz val="11"/>
      <color theme="1"/>
      <name val="ＭＳ 明朝"/>
      <family val="1"/>
      <charset val="128"/>
    </font>
    <font>
      <b/>
      <sz val="12"/>
      <color theme="1"/>
      <name val="ＭＳ 明朝"/>
      <family val="1"/>
      <charset val="128"/>
    </font>
    <font>
      <sz val="12"/>
      <color theme="1"/>
      <name val="ＭＳ 明朝"/>
      <family val="1"/>
      <charset val="128"/>
    </font>
    <font>
      <b/>
      <sz val="10"/>
      <color theme="1"/>
      <name val="ＭＳ Ｐゴシック"/>
      <family val="3"/>
      <charset val="128"/>
      <scheme val="minor"/>
    </font>
    <font>
      <b/>
      <sz val="10"/>
      <color theme="1"/>
      <name val="ＭＳ Ｐゴシック"/>
      <family val="3"/>
      <charset val="128"/>
    </font>
    <font>
      <b/>
      <sz val="18"/>
      <color theme="1"/>
      <name val="HGｺﾞｼｯｸM"/>
      <family val="3"/>
      <charset val="128"/>
    </font>
    <font>
      <b/>
      <sz val="10.5"/>
      <name val="ＭＳ Ｐ明朝"/>
      <family val="1"/>
      <charset val="128"/>
    </font>
    <font>
      <b/>
      <sz val="10"/>
      <name val="ＭＳ Ｐゴシック"/>
      <family val="3"/>
      <charset val="128"/>
      <scheme val="minor"/>
    </font>
  </fonts>
  <fills count="2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9" tint="0.79998168889431442"/>
        <bgColor indexed="43"/>
      </patternFill>
    </fill>
    <fill>
      <patternFill patternType="solid">
        <fgColor theme="0"/>
        <bgColor indexed="64"/>
      </patternFill>
    </fill>
    <fill>
      <patternFill patternType="solid">
        <fgColor rgb="FFB8CCE4"/>
        <bgColor indexed="64"/>
      </patternFill>
    </fill>
    <fill>
      <patternFill patternType="solid">
        <fgColor rgb="FFFDE9D9"/>
        <bgColor indexed="64"/>
      </patternFill>
    </fill>
    <fill>
      <patternFill patternType="solid">
        <fgColor theme="1" tint="0.499984740745262"/>
        <bgColor indexed="64"/>
      </patternFill>
    </fill>
    <fill>
      <patternFill patternType="solid">
        <fgColor rgb="FFFFFFCC"/>
        <bgColor indexed="64"/>
      </patternFill>
    </fill>
    <fill>
      <patternFill patternType="solid">
        <fgColor rgb="FFFDECE3"/>
        <bgColor indexed="64"/>
      </patternFill>
    </fill>
    <fill>
      <patternFill patternType="solid">
        <fgColor theme="0" tint="-0.499984740745262"/>
        <bgColor indexed="64"/>
      </patternFill>
    </fill>
    <fill>
      <patternFill patternType="solid">
        <fgColor theme="4"/>
        <bgColor indexed="64"/>
      </patternFill>
    </fill>
    <fill>
      <patternFill patternType="solid">
        <fgColor rgb="FF99FF99"/>
        <bgColor indexed="64"/>
      </patternFill>
    </fill>
    <fill>
      <gradientFill degree="90">
        <stop position="0">
          <color theme="0"/>
        </stop>
        <stop position="0.5">
          <color theme="0"/>
        </stop>
        <stop position="1">
          <color theme="0"/>
        </stop>
      </gradientFill>
    </fill>
    <fill>
      <patternFill patternType="solid">
        <fgColor theme="8" tint="0.79998168889431442"/>
        <bgColor indexed="64"/>
      </patternFill>
    </fill>
    <fill>
      <patternFill patternType="solid">
        <fgColor theme="8" tint="0.59999389629810485"/>
        <bgColor indexed="64"/>
      </patternFill>
    </fill>
  </fills>
  <borders count="323">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medium">
        <color indexed="64"/>
      </left>
      <right/>
      <top/>
      <bottom/>
      <diagonal/>
    </border>
    <border>
      <left/>
      <right/>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indexed="64"/>
      </bottom>
      <diagonal/>
    </border>
    <border>
      <left style="double">
        <color indexed="64"/>
      </left>
      <right/>
      <top/>
      <bottom style="double">
        <color indexed="64"/>
      </bottom>
      <diagonal/>
    </border>
    <border>
      <left/>
      <right/>
      <top style="hair">
        <color indexed="64"/>
      </top>
      <bottom/>
      <diagonal/>
    </border>
    <border>
      <left/>
      <right/>
      <top/>
      <bottom style="dotted">
        <color indexed="64"/>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right style="double">
        <color indexed="64"/>
      </right>
      <top/>
      <bottom style="double">
        <color indexed="64"/>
      </bottom>
      <diagonal/>
    </border>
    <border>
      <left style="thin">
        <color indexed="64"/>
      </left>
      <right/>
      <top/>
      <bottom style="dotted">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medium">
        <color indexed="64"/>
      </right>
      <top/>
      <bottom/>
      <diagonal/>
    </border>
    <border>
      <left/>
      <right style="medium">
        <color indexed="64"/>
      </right>
      <top style="medium">
        <color indexed="64"/>
      </top>
      <bottom/>
      <diagonal/>
    </border>
    <border>
      <left/>
      <right style="thin">
        <color indexed="64"/>
      </right>
      <top style="dotted">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double">
        <color indexed="64"/>
      </right>
      <top style="medium">
        <color indexed="64"/>
      </top>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double">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top style="thin">
        <color indexed="64"/>
      </top>
      <bottom style="hair">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diagonalDown="1">
      <left style="medium">
        <color indexed="64"/>
      </left>
      <right style="thin">
        <color indexed="64"/>
      </right>
      <top style="medium">
        <color indexed="64"/>
      </top>
      <bottom style="double">
        <color indexed="64"/>
      </bottom>
      <diagonal style="thin">
        <color indexed="64"/>
      </diagonal>
    </border>
    <border>
      <left/>
      <right style="thin">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diagonalDown="1">
      <left style="medium">
        <color indexed="64"/>
      </left>
      <right/>
      <top style="medium">
        <color indexed="64"/>
      </top>
      <bottom style="double">
        <color indexed="64"/>
      </bottom>
      <diagonal style="thin">
        <color indexed="64"/>
      </diagonal>
    </border>
    <border>
      <left style="thin">
        <color indexed="64"/>
      </left>
      <right/>
      <top style="medium">
        <color indexed="64"/>
      </top>
      <bottom style="double">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double">
        <color indexed="64"/>
      </bottom>
      <diagonal style="thin">
        <color indexed="64"/>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right style="hair">
        <color indexed="64"/>
      </right>
      <top/>
      <bottom style="dotted">
        <color indexed="64"/>
      </bottom>
      <diagonal/>
    </border>
    <border>
      <left/>
      <right style="hair">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style="dotted">
        <color indexed="64"/>
      </top>
      <bottom/>
      <diagonal/>
    </border>
    <border diagonalDown="1">
      <left style="medium">
        <color indexed="64"/>
      </left>
      <right style="thin">
        <color indexed="64"/>
      </right>
      <top/>
      <bottom style="medium">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style="hair">
        <color indexed="64"/>
      </left>
      <right/>
      <top style="hair">
        <color indexed="64"/>
      </top>
      <bottom/>
      <diagonal/>
    </border>
    <border>
      <left/>
      <right/>
      <top style="double">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hair">
        <color indexed="64"/>
      </right>
      <top style="medium">
        <color indexed="64"/>
      </top>
      <bottom style="double">
        <color indexed="64"/>
      </bottom>
      <diagonal style="hair">
        <color indexed="64"/>
      </diagonal>
    </border>
    <border>
      <left style="hair">
        <color indexed="64"/>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thin">
        <color indexed="64"/>
      </right>
      <top style="medium">
        <color auto="1"/>
      </top>
      <bottom style="medium">
        <color auto="1"/>
      </bottom>
      <diagonal/>
    </border>
    <border>
      <left style="hair">
        <color auto="1"/>
      </left>
      <right style="medium">
        <color indexed="64"/>
      </right>
      <top style="medium">
        <color indexed="64"/>
      </top>
      <bottom style="medium">
        <color indexed="64"/>
      </bottom>
      <diagonal/>
    </border>
    <border>
      <left style="thin">
        <color auto="1"/>
      </left>
      <right style="hair">
        <color auto="1"/>
      </right>
      <top style="medium">
        <color auto="1"/>
      </top>
      <bottom style="hair">
        <color indexed="64"/>
      </bottom>
      <diagonal/>
    </border>
    <border>
      <left style="hair">
        <color auto="1"/>
      </left>
      <right style="thin">
        <color indexed="64"/>
      </right>
      <top style="medium">
        <color auto="1"/>
      </top>
      <bottom style="hair">
        <color indexed="64"/>
      </bottom>
      <diagonal/>
    </border>
    <border>
      <left style="thin">
        <color indexed="64"/>
      </left>
      <right style="hair">
        <color indexed="64"/>
      </right>
      <top style="hair">
        <color indexed="64"/>
      </top>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auto="1"/>
      </right>
      <top style="hair">
        <color indexed="64"/>
      </top>
      <bottom style="double">
        <color indexed="64"/>
      </bottom>
      <diagonal/>
    </border>
    <border>
      <left style="hair">
        <color auto="1"/>
      </left>
      <right style="thin">
        <color indexed="64"/>
      </right>
      <top/>
      <bottom style="double">
        <color indexed="64"/>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diagonal/>
    </border>
    <border diagonalUp="1">
      <left style="thin">
        <color indexed="64"/>
      </left>
      <right style="thin">
        <color indexed="64"/>
      </right>
      <top/>
      <bottom/>
      <diagonal style="thin">
        <color indexed="64"/>
      </diagonal>
    </border>
    <border>
      <left style="thin">
        <color indexed="64"/>
      </left>
      <right style="hair">
        <color indexed="64"/>
      </right>
      <top/>
      <bottom style="hair">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right style="thin">
        <color indexed="64"/>
      </right>
      <top style="hair">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hair">
        <color indexed="64"/>
      </right>
      <top style="thin">
        <color indexed="64"/>
      </top>
      <bottom/>
      <diagonal/>
    </border>
    <border>
      <left style="hair">
        <color indexed="64"/>
      </left>
      <right/>
      <top style="thin">
        <color indexed="64"/>
      </top>
      <bottom/>
      <diagonal/>
    </border>
    <border>
      <left style="dotted">
        <color indexed="64"/>
      </left>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dashed">
        <color indexed="64"/>
      </left>
      <right/>
      <top/>
      <bottom style="thin">
        <color indexed="64"/>
      </bottom>
      <diagonal/>
    </border>
    <border>
      <left/>
      <right style="dashed">
        <color indexed="64"/>
      </right>
      <top style="medium">
        <color indexed="64"/>
      </top>
      <bottom/>
      <diagonal/>
    </border>
    <border>
      <left/>
      <right style="dashed">
        <color indexed="64"/>
      </right>
      <top/>
      <bottom style="thin">
        <color indexed="64"/>
      </bottom>
      <diagonal/>
    </border>
    <border>
      <left/>
      <right style="dashed">
        <color indexed="64"/>
      </right>
      <top/>
      <bottom/>
      <diagonal/>
    </border>
    <border>
      <left style="dashed">
        <color indexed="64"/>
      </left>
      <right/>
      <top style="thin">
        <color indexed="64"/>
      </top>
      <bottom/>
      <diagonal/>
    </border>
    <border>
      <left style="dashed">
        <color indexed="64"/>
      </left>
      <right/>
      <top style="medium">
        <color indexed="64"/>
      </top>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uble">
        <color indexed="64"/>
      </bottom>
      <diagonal style="thin">
        <color indexed="64"/>
      </diagonal>
    </border>
    <border diagonalUp="1">
      <left/>
      <right style="thin">
        <color indexed="64"/>
      </right>
      <top style="medium">
        <color indexed="64"/>
      </top>
      <bottom style="double">
        <color indexed="64"/>
      </bottom>
      <diagonal style="thin">
        <color indexed="64"/>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26">
    <xf numFmtId="0" fontId="0" fillId="0" borderId="0"/>
    <xf numFmtId="0" fontId="44" fillId="0" borderId="0">
      <alignment vertical="center"/>
    </xf>
    <xf numFmtId="38" fontId="24"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24" fillId="0" borderId="0"/>
    <xf numFmtId="0" fontId="7" fillId="0" borderId="0">
      <alignment vertical="center"/>
    </xf>
    <xf numFmtId="0" fontId="44" fillId="0" borderId="0">
      <alignment vertical="center"/>
    </xf>
    <xf numFmtId="9" fontId="24" fillId="0" borderId="0" applyFont="0" applyFill="0" applyBorder="0" applyAlignment="0" applyProtection="0"/>
    <xf numFmtId="9" fontId="44" fillId="0" borderId="0" applyFont="0" applyFill="0" applyBorder="0" applyAlignment="0" applyProtection="0">
      <alignment vertical="center"/>
    </xf>
    <xf numFmtId="38" fontId="44" fillId="0" borderId="0" applyFont="0" applyFill="0" applyBorder="0" applyAlignment="0" applyProtection="0">
      <alignment vertical="center"/>
    </xf>
    <xf numFmtId="0" fontId="24" fillId="0" borderId="0">
      <alignment vertical="center"/>
    </xf>
    <xf numFmtId="0" fontId="62" fillId="0" borderId="0"/>
    <xf numFmtId="38" fontId="7" fillId="0" borderId="0" applyFont="0" applyFill="0" applyBorder="0" applyAlignment="0" applyProtection="0">
      <alignment vertical="center"/>
    </xf>
    <xf numFmtId="0" fontId="24" fillId="0" borderId="0">
      <alignment vertical="center"/>
    </xf>
    <xf numFmtId="0" fontId="6" fillId="0" borderId="0">
      <alignment vertical="center"/>
    </xf>
    <xf numFmtId="0" fontId="88" fillId="0" borderId="0" applyNumberFormat="0" applyFill="0" applyBorder="0" applyAlignment="0" applyProtection="0"/>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6" fontId="24"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cellStyleXfs>
  <cellXfs count="2382">
    <xf numFmtId="0" fontId="0" fillId="0" borderId="0" xfId="0"/>
    <xf numFmtId="0" fontId="11" fillId="0" borderId="0" xfId="0" applyFont="1"/>
    <xf numFmtId="0" fontId="12" fillId="0" borderId="0" xfId="0" applyFont="1"/>
    <xf numFmtId="0" fontId="16" fillId="0" borderId="0" xfId="0" applyFont="1" applyAlignment="1">
      <alignment horizontal="center" vertical="center"/>
    </xf>
    <xf numFmtId="0" fontId="16" fillId="0" borderId="0" xfId="0" applyFont="1"/>
    <xf numFmtId="0" fontId="24" fillId="0" borderId="0" xfId="0" applyFont="1"/>
    <xf numFmtId="0" fontId="29" fillId="0" borderId="0" xfId="0" applyFont="1"/>
    <xf numFmtId="0" fontId="29" fillId="0" borderId="0" xfId="0" applyFont="1" applyAlignment="1">
      <alignment vertical="center"/>
    </xf>
    <xf numFmtId="0" fontId="14" fillId="0" borderId="0" xfId="0" applyFont="1" applyAlignment="1">
      <alignment vertical="center"/>
    </xf>
    <xf numFmtId="0" fontId="13" fillId="0" borderId="0" xfId="0" applyFont="1" applyAlignment="1">
      <alignment horizontal="left" vertical="center" shrinkToFit="1"/>
    </xf>
    <xf numFmtId="0" fontId="39" fillId="0" borderId="0" xfId="0" applyFont="1" applyAlignment="1">
      <alignment vertical="center"/>
    </xf>
    <xf numFmtId="0" fontId="41" fillId="5" borderId="130" xfId="0" applyFont="1" applyFill="1" applyBorder="1" applyAlignment="1">
      <alignment horizontal="center" vertical="center"/>
    </xf>
    <xf numFmtId="0" fontId="19" fillId="0" borderId="0" xfId="0" applyFont="1" applyAlignment="1">
      <alignment vertical="center" shrinkToFit="1"/>
    </xf>
    <xf numFmtId="0" fontId="40" fillId="0" borderId="0" xfId="0" applyFont="1" applyAlignment="1">
      <alignment vertical="center"/>
    </xf>
    <xf numFmtId="0" fontId="29" fillId="5" borderId="128" xfId="0" applyFont="1" applyFill="1" applyBorder="1" applyAlignment="1">
      <alignment vertical="center"/>
    </xf>
    <xf numFmtId="0" fontId="41" fillId="5" borderId="131" xfId="0" applyFont="1" applyFill="1" applyBorder="1" applyAlignment="1">
      <alignment horizontal="center" vertical="center"/>
    </xf>
    <xf numFmtId="0" fontId="14" fillId="10" borderId="93" xfId="0" applyFont="1" applyFill="1" applyBorder="1" applyAlignment="1">
      <alignment vertical="center"/>
    </xf>
    <xf numFmtId="0" fontId="41" fillId="10" borderId="93" xfId="0" applyFont="1" applyFill="1" applyBorder="1" applyAlignment="1">
      <alignment vertical="center"/>
    </xf>
    <xf numFmtId="0" fontId="41" fillId="10" borderId="93" xfId="0" applyFont="1" applyFill="1" applyBorder="1" applyAlignment="1">
      <alignment horizontal="center" vertical="center"/>
    </xf>
    <xf numFmtId="0" fontId="14" fillId="10" borderId="93" xfId="0" applyFont="1" applyFill="1" applyBorder="1" applyAlignment="1">
      <alignment horizontal="center" vertical="center"/>
    </xf>
    <xf numFmtId="0" fontId="29" fillId="10" borderId="100" xfId="0" applyFont="1" applyFill="1" applyBorder="1" applyAlignment="1">
      <alignment vertical="center"/>
    </xf>
    <xf numFmtId="0" fontId="14" fillId="10" borderId="38" xfId="0" applyFont="1" applyFill="1" applyBorder="1" applyAlignment="1">
      <alignment vertical="center"/>
    </xf>
    <xf numFmtId="0" fontId="41" fillId="10" borderId="38" xfId="0" applyFont="1" applyFill="1" applyBorder="1" applyAlignment="1">
      <alignment vertical="center"/>
    </xf>
    <xf numFmtId="0" fontId="41" fillId="10" borderId="38" xfId="0" applyFont="1" applyFill="1" applyBorder="1" applyAlignment="1">
      <alignment horizontal="center" vertical="center"/>
    </xf>
    <xf numFmtId="0" fontId="14" fillId="10" borderId="38" xfId="0" applyFont="1" applyFill="1" applyBorder="1" applyAlignment="1">
      <alignment horizontal="center" vertical="center"/>
    </xf>
    <xf numFmtId="0" fontId="29" fillId="10" borderId="172" xfId="0" applyFont="1" applyFill="1" applyBorder="1" applyAlignment="1">
      <alignment vertical="center"/>
    </xf>
    <xf numFmtId="0" fontId="41" fillId="10" borderId="33" xfId="0" applyFont="1" applyFill="1" applyBorder="1" applyAlignment="1">
      <alignment vertical="center"/>
    </xf>
    <xf numFmtId="0" fontId="41" fillId="10" borderId="33" xfId="0" applyFont="1" applyFill="1" applyBorder="1" applyAlignment="1">
      <alignment horizontal="center" vertical="center"/>
    </xf>
    <xf numFmtId="0" fontId="14" fillId="10" borderId="33" xfId="0" applyFont="1" applyFill="1" applyBorder="1" applyAlignment="1">
      <alignment horizontal="center" vertical="center"/>
    </xf>
    <xf numFmtId="0" fontId="29" fillId="10" borderId="86" xfId="0" applyFont="1" applyFill="1" applyBorder="1" applyAlignment="1">
      <alignment vertical="center"/>
    </xf>
    <xf numFmtId="0" fontId="14" fillId="10" borderId="14" xfId="0" applyFont="1" applyFill="1" applyBorder="1" applyAlignment="1">
      <alignment vertical="center"/>
    </xf>
    <xf numFmtId="0" fontId="41" fillId="10" borderId="14" xfId="0" applyFont="1" applyFill="1" applyBorder="1" applyAlignment="1">
      <alignment vertical="center"/>
    </xf>
    <xf numFmtId="0" fontId="41" fillId="10" borderId="14" xfId="0" applyFont="1" applyFill="1" applyBorder="1" applyAlignment="1">
      <alignment horizontal="center" vertical="center"/>
    </xf>
    <xf numFmtId="0" fontId="14" fillId="10" borderId="14" xfId="0" applyFont="1" applyFill="1" applyBorder="1" applyAlignment="1">
      <alignment horizontal="center" vertical="center"/>
    </xf>
    <xf numFmtId="0" fontId="29" fillId="10" borderId="89" xfId="0" applyFont="1" applyFill="1" applyBorder="1" applyAlignment="1">
      <alignment vertical="center"/>
    </xf>
    <xf numFmtId="0" fontId="41" fillId="5" borderId="57" xfId="0" applyFont="1" applyFill="1" applyBorder="1" applyAlignment="1">
      <alignment horizontal="center" vertical="center"/>
    </xf>
    <xf numFmtId="0" fontId="20" fillId="6" borderId="91" xfId="0" applyFont="1" applyFill="1" applyBorder="1" applyAlignment="1">
      <alignment horizontal="center" vertical="center" wrapText="1"/>
    </xf>
    <xf numFmtId="0" fontId="14" fillId="10" borderId="95" xfId="0" applyFont="1" applyFill="1" applyBorder="1" applyAlignment="1">
      <alignment vertical="center"/>
    </xf>
    <xf numFmtId="0" fontId="14" fillId="10" borderId="95" xfId="0" applyFont="1" applyFill="1" applyBorder="1" applyAlignment="1">
      <alignment horizontal="center" vertical="center"/>
    </xf>
    <xf numFmtId="0" fontId="41" fillId="10" borderId="95" xfId="0" applyFont="1" applyFill="1" applyBorder="1" applyAlignment="1">
      <alignment vertical="center"/>
    </xf>
    <xf numFmtId="0" fontId="41" fillId="10" borderId="95" xfId="0" applyFont="1" applyFill="1" applyBorder="1" applyAlignment="1">
      <alignment horizontal="center" vertical="center"/>
    </xf>
    <xf numFmtId="0" fontId="29" fillId="10" borderId="125" xfId="0" applyFont="1" applyFill="1" applyBorder="1" applyAlignment="1">
      <alignment vertical="center"/>
    </xf>
    <xf numFmtId="0" fontId="41" fillId="5" borderId="132"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14" fillId="10" borderId="33" xfId="0" applyFont="1" applyFill="1" applyBorder="1" applyAlignment="1">
      <alignment vertical="center"/>
    </xf>
    <xf numFmtId="0" fontId="19" fillId="0" borderId="0" xfId="0" applyFont="1" applyAlignment="1">
      <alignment vertical="center"/>
    </xf>
    <xf numFmtId="0" fontId="40" fillId="0" borderId="0" xfId="0" applyFont="1"/>
    <xf numFmtId="0" fontId="19" fillId="10" borderId="0" xfId="0" applyFont="1" applyFill="1" applyAlignment="1">
      <alignment vertical="center" shrinkToFit="1"/>
    </xf>
    <xf numFmtId="0" fontId="16" fillId="0" borderId="6" xfId="0" applyFont="1" applyBorder="1" applyAlignment="1">
      <alignment horizontal="center" vertical="center"/>
    </xf>
    <xf numFmtId="0" fontId="12" fillId="0" borderId="6" xfId="0" applyFont="1" applyBorder="1"/>
    <xf numFmtId="0" fontId="12" fillId="0" borderId="14" xfId="0" applyFont="1" applyBorder="1"/>
    <xf numFmtId="0" fontId="12" fillId="0" borderId="64" xfId="0" applyFont="1" applyBorder="1"/>
    <xf numFmtId="0" fontId="6" fillId="0" borderId="0" xfId="17">
      <alignment vertical="center"/>
    </xf>
    <xf numFmtId="0" fontId="38" fillId="5" borderId="24" xfId="0" applyFont="1" applyFill="1" applyBorder="1" applyAlignment="1">
      <alignment vertical="center" wrapText="1"/>
    </xf>
    <xf numFmtId="0" fontId="38" fillId="5" borderId="52" xfId="0" applyFont="1" applyFill="1" applyBorder="1" applyAlignment="1">
      <alignment horizontal="right" vertical="center" wrapText="1"/>
    </xf>
    <xf numFmtId="0" fontId="14" fillId="10" borderId="33" xfId="0" applyFont="1" applyFill="1" applyBorder="1" applyAlignment="1">
      <alignment vertical="center"/>
    </xf>
    <xf numFmtId="0" fontId="0" fillId="0" borderId="0" xfId="0" applyFont="1" applyAlignment="1">
      <alignment vertical="center"/>
    </xf>
    <xf numFmtId="0" fontId="0" fillId="0" borderId="0" xfId="0" applyFont="1"/>
    <xf numFmtId="0" fontId="48" fillId="0" borderId="0" xfId="0" applyFont="1" applyAlignment="1">
      <alignment horizontal="right"/>
    </xf>
    <xf numFmtId="0" fontId="0" fillId="0" borderId="0" xfId="0" applyAlignment="1">
      <alignment vertical="center"/>
    </xf>
    <xf numFmtId="0" fontId="26" fillId="0" borderId="0" xfId="0" applyFont="1" applyAlignment="1">
      <alignment vertical="center"/>
    </xf>
    <xf numFmtId="38" fontId="0" fillId="0" borderId="0" xfId="0" applyNumberFormat="1" applyFont="1"/>
    <xf numFmtId="0" fontId="16" fillId="14" borderId="0" xfId="0" applyFont="1" applyFill="1" applyAlignment="1" applyProtection="1">
      <alignment horizontal="center" vertical="center"/>
      <protection locked="0"/>
    </xf>
    <xf numFmtId="0" fontId="16" fillId="14" borderId="14" xfId="0" applyFont="1" applyFill="1" applyBorder="1" applyAlignment="1" applyProtection="1">
      <alignment horizontal="center" vertical="center"/>
      <protection locked="0"/>
    </xf>
    <xf numFmtId="0" fontId="16" fillId="14" borderId="3" xfId="0" applyFont="1" applyFill="1" applyBorder="1" applyAlignment="1" applyProtection="1">
      <alignment horizontal="center" vertical="center"/>
      <protection locked="0"/>
    </xf>
    <xf numFmtId="0" fontId="16" fillId="14" borderId="5" xfId="0" applyFont="1" applyFill="1" applyBorder="1" applyAlignment="1" applyProtection="1">
      <alignment horizontal="center" vertical="center"/>
      <protection locked="0"/>
    </xf>
    <xf numFmtId="38" fontId="16" fillId="0" borderId="200" xfId="2" applyFont="1" applyFill="1" applyBorder="1" applyAlignment="1">
      <alignment vertical="center" shrinkToFit="1"/>
    </xf>
    <xf numFmtId="178" fontId="16" fillId="0" borderId="201" xfId="0" applyNumberFormat="1" applyFont="1" applyFill="1" applyBorder="1" applyAlignment="1">
      <alignment vertical="center" shrinkToFit="1"/>
    </xf>
    <xf numFmtId="178" fontId="16" fillId="0" borderId="200" xfId="0" applyNumberFormat="1" applyFont="1" applyFill="1" applyBorder="1" applyAlignment="1">
      <alignment vertical="center" shrinkToFit="1"/>
    </xf>
    <xf numFmtId="0" fontId="16" fillId="14" borderId="33" xfId="0" applyFont="1" applyFill="1" applyBorder="1" applyAlignment="1">
      <alignment horizontal="center" vertical="center"/>
    </xf>
    <xf numFmtId="0" fontId="16" fillId="14" borderId="38" xfId="0" applyFont="1" applyFill="1" applyBorder="1" applyAlignment="1">
      <alignment horizontal="center" vertical="center"/>
    </xf>
    <xf numFmtId="0" fontId="16" fillId="14" borderId="14" xfId="0" applyFont="1" applyFill="1" applyBorder="1" applyAlignment="1">
      <alignment horizontal="center" vertical="center"/>
    </xf>
    <xf numFmtId="0" fontId="14" fillId="10" borderId="33" xfId="0" applyFont="1" applyFill="1" applyBorder="1" applyAlignment="1">
      <alignment vertical="center" wrapText="1"/>
    </xf>
    <xf numFmtId="38" fontId="13" fillId="0" borderId="282" xfId="2" applyFont="1" applyBorder="1" applyAlignment="1">
      <alignment vertical="center" shrinkToFit="1"/>
    </xf>
    <xf numFmtId="38" fontId="13" fillId="0" borderId="284" xfId="2" applyFont="1" applyBorder="1" applyAlignment="1">
      <alignment vertical="center" shrinkToFit="1"/>
    </xf>
    <xf numFmtId="38" fontId="13" fillId="0" borderId="284" xfId="2" applyFont="1" applyBorder="1" applyAlignment="1">
      <alignment horizontal="center" vertical="center" shrinkToFit="1"/>
    </xf>
    <xf numFmtId="38" fontId="13" fillId="0" borderId="287" xfId="2" applyFont="1" applyBorder="1" applyAlignment="1">
      <alignment horizontal="center" vertical="center" shrinkToFit="1"/>
    </xf>
    <xf numFmtId="38" fontId="13" fillId="0" borderId="285" xfId="2" applyFont="1" applyBorder="1" applyAlignment="1">
      <alignment horizontal="center" vertical="center" shrinkToFit="1"/>
    </xf>
    <xf numFmtId="38" fontId="13" fillId="0" borderId="282" xfId="2" applyFont="1" applyBorder="1" applyAlignment="1">
      <alignment horizontal="center" vertical="center" shrinkToFit="1"/>
    </xf>
    <xf numFmtId="38" fontId="13" fillId="0" borderId="288" xfId="2" applyFont="1" applyBorder="1" applyAlignment="1">
      <alignment horizontal="center" vertical="center" shrinkToFit="1"/>
    </xf>
    <xf numFmtId="38" fontId="13" fillId="0" borderId="289" xfId="2" applyFont="1" applyBorder="1" applyAlignment="1">
      <alignment horizontal="center" vertical="center" shrinkToFit="1"/>
    </xf>
    <xf numFmtId="38" fontId="13" fillId="0" borderId="281" xfId="2" applyFont="1" applyBorder="1" applyAlignment="1">
      <alignment vertical="center" shrinkToFit="1"/>
    </xf>
    <xf numFmtId="38" fontId="13" fillId="0" borderId="283" xfId="2" applyFont="1" applyBorder="1" applyAlignment="1">
      <alignment vertical="center" shrinkToFit="1"/>
    </xf>
    <xf numFmtId="178" fontId="16" fillId="0" borderId="284" xfId="0" applyNumberFormat="1" applyFont="1" applyFill="1" applyBorder="1" applyAlignment="1">
      <alignment vertical="center" shrinkToFit="1"/>
    </xf>
    <xf numFmtId="178" fontId="16" fillId="0" borderId="282" xfId="0" applyNumberFormat="1" applyFont="1" applyFill="1" applyBorder="1" applyAlignment="1">
      <alignment vertical="center" shrinkToFit="1"/>
    </xf>
    <xf numFmtId="0" fontId="70" fillId="14" borderId="0" xfId="0" applyFont="1" applyFill="1" applyAlignment="1">
      <alignment horizontal="left" vertical="center"/>
    </xf>
    <xf numFmtId="0" fontId="16" fillId="14" borderId="93" xfId="0" applyFont="1" applyFill="1" applyBorder="1" applyAlignment="1">
      <alignment horizontal="center" vertical="center"/>
    </xf>
    <xf numFmtId="0" fontId="16" fillId="14" borderId="95" xfId="0" applyFont="1" applyFill="1" applyBorder="1" applyAlignment="1">
      <alignment horizontal="center" vertical="center"/>
    </xf>
    <xf numFmtId="0" fontId="16" fillId="14" borderId="24" xfId="0" applyFont="1" applyFill="1" applyBorder="1" applyAlignment="1">
      <alignment horizontal="center" vertical="center"/>
    </xf>
    <xf numFmtId="0" fontId="41" fillId="10" borderId="0" xfId="0" applyFont="1" applyFill="1" applyBorder="1" applyAlignment="1">
      <alignment horizontal="center" vertical="center"/>
    </xf>
    <xf numFmtId="0" fontId="18" fillId="10" borderId="0" xfId="0" applyFont="1" applyFill="1" applyBorder="1" applyAlignment="1">
      <alignment vertical="center" wrapText="1"/>
    </xf>
    <xf numFmtId="0" fontId="20" fillId="6" borderId="33" xfId="0" applyFont="1" applyFill="1" applyBorder="1" applyAlignment="1">
      <alignment horizontal="center" vertical="center" wrapText="1"/>
    </xf>
    <xf numFmtId="0" fontId="18" fillId="10" borderId="33" xfId="0" applyFont="1" applyFill="1" applyBorder="1" applyAlignment="1">
      <alignment vertical="center" wrapText="1"/>
    </xf>
    <xf numFmtId="0" fontId="38" fillId="5" borderId="10" xfId="0" applyFont="1" applyFill="1" applyBorder="1" applyAlignment="1">
      <alignment vertical="center" wrapText="1"/>
    </xf>
    <xf numFmtId="0" fontId="38" fillId="5" borderId="8" xfId="0" applyFont="1" applyFill="1" applyBorder="1" applyAlignment="1">
      <alignment horizontal="right" vertical="center" wrapText="1"/>
    </xf>
    <xf numFmtId="0" fontId="70" fillId="0" borderId="0" xfId="0" applyFont="1" applyAlignment="1">
      <alignment horizontal="left" vertical="center"/>
    </xf>
    <xf numFmtId="178" fontId="13" fillId="0" borderId="285" xfId="0" applyNumberFormat="1" applyFont="1" applyBorder="1" applyAlignment="1">
      <alignment vertical="center" shrinkToFit="1"/>
    </xf>
    <xf numFmtId="178" fontId="80" fillId="0" borderId="286" xfId="0" applyNumberFormat="1" applyFont="1" applyFill="1" applyBorder="1" applyAlignment="1">
      <alignment vertical="center" shrinkToFit="1"/>
    </xf>
    <xf numFmtId="178" fontId="13" fillId="0" borderId="282" xfId="0" applyNumberFormat="1" applyFont="1" applyBorder="1" applyAlignment="1">
      <alignment vertical="center" shrinkToFit="1"/>
    </xf>
    <xf numFmtId="0" fontId="0" fillId="0" borderId="0" xfId="0" applyFont="1" applyBorder="1" applyAlignment="1">
      <alignment vertical="center"/>
    </xf>
    <xf numFmtId="0" fontId="16" fillId="14" borderId="0" xfId="0" applyFont="1" applyFill="1" applyBorder="1" applyAlignment="1" applyProtection="1">
      <alignment horizontal="center" vertical="center"/>
      <protection locked="0"/>
    </xf>
    <xf numFmtId="0" fontId="11" fillId="0" borderId="0" xfId="0" applyFont="1" applyFill="1"/>
    <xf numFmtId="0" fontId="0" fillId="0" borderId="0" xfId="0" applyFill="1"/>
    <xf numFmtId="0" fontId="16" fillId="0" borderId="0" xfId="0" applyFont="1" applyFill="1" applyBorder="1" applyAlignment="1">
      <alignment vertical="center" shrinkToFit="1"/>
    </xf>
    <xf numFmtId="0" fontId="0" fillId="0" borderId="0" xfId="0" applyFont="1" applyFill="1" applyBorder="1"/>
    <xf numFmtId="176" fontId="16" fillId="0" borderId="0" xfId="0" applyNumberFormat="1" applyFont="1" applyFill="1" applyBorder="1" applyAlignment="1">
      <alignment vertical="center"/>
    </xf>
    <xf numFmtId="0" fontId="0" fillId="0" borderId="0" xfId="0" applyFont="1" applyFill="1" applyBorder="1" applyAlignment="1">
      <alignment horizontal="center"/>
    </xf>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14" fillId="0" borderId="0" xfId="0" applyFont="1" applyFill="1" applyBorder="1" applyAlignment="1">
      <alignment vertical="center" wrapText="1"/>
    </xf>
    <xf numFmtId="0" fontId="16" fillId="0" borderId="0" xfId="0" applyFont="1" applyFill="1" applyBorder="1" applyAlignment="1">
      <alignment vertical="center" wrapText="1" shrinkToFit="1"/>
    </xf>
    <xf numFmtId="0" fontId="16" fillId="14" borderId="38" xfId="0" applyFont="1" applyFill="1" applyBorder="1" applyAlignment="1" applyProtection="1">
      <alignment horizontal="center" vertical="center"/>
      <protection locked="0"/>
    </xf>
    <xf numFmtId="49" fontId="20" fillId="0" borderId="6" xfId="0" applyNumberFormat="1" applyFont="1" applyBorder="1" applyAlignment="1">
      <alignment horizontal="left" vertical="center" shrinkToFit="1"/>
    </xf>
    <xf numFmtId="0" fontId="5" fillId="10" borderId="0" xfId="19" applyFill="1" applyProtection="1">
      <alignment vertical="center"/>
    </xf>
    <xf numFmtId="0" fontId="24" fillId="10" borderId="0" xfId="7" applyFill="1" applyProtection="1"/>
    <xf numFmtId="183" fontId="24" fillId="10" borderId="14" xfId="7" applyNumberFormat="1" applyFont="1" applyFill="1" applyBorder="1" applyAlignment="1" applyProtection="1"/>
    <xf numFmtId="0" fontId="5" fillId="0" borderId="0" xfId="19" applyProtection="1">
      <alignment vertical="center"/>
    </xf>
    <xf numFmtId="0" fontId="24" fillId="0" borderId="0" xfId="7" applyProtection="1"/>
    <xf numFmtId="0" fontId="50" fillId="0" borderId="0" xfId="7" applyFont="1" applyProtection="1"/>
    <xf numFmtId="0" fontId="57" fillId="10" borderId="0" xfId="7" applyFont="1" applyFill="1" applyBorder="1" applyAlignment="1" applyProtection="1">
      <alignment vertical="center"/>
    </xf>
    <xf numFmtId="0" fontId="44" fillId="0" borderId="0" xfId="9" applyProtection="1">
      <alignment vertical="center"/>
    </xf>
    <xf numFmtId="0" fontId="53" fillId="10" borderId="0" xfId="7" applyFont="1" applyFill="1" applyBorder="1" applyAlignment="1" applyProtection="1">
      <alignment vertical="center" shrinkToFit="1"/>
    </xf>
    <xf numFmtId="0" fontId="55" fillId="10" borderId="0" xfId="7" applyFont="1" applyFill="1" applyBorder="1" applyAlignment="1" applyProtection="1">
      <alignment vertical="center" shrinkToFit="1"/>
    </xf>
    <xf numFmtId="0" fontId="56" fillId="0" borderId="0" xfId="7" applyFont="1" applyAlignment="1" applyProtection="1">
      <alignment vertical="center"/>
    </xf>
    <xf numFmtId="0" fontId="53" fillId="10" borderId="5" xfId="7" applyFont="1" applyFill="1" applyBorder="1" applyAlignment="1" applyProtection="1">
      <alignment vertical="center"/>
    </xf>
    <xf numFmtId="9" fontId="53" fillId="10" borderId="3" xfId="10" applyFont="1" applyFill="1" applyBorder="1" applyAlignment="1" applyProtection="1">
      <alignment vertical="center"/>
    </xf>
    <xf numFmtId="9" fontId="60" fillId="10" borderId="3" xfId="10" applyFont="1" applyFill="1" applyBorder="1" applyAlignment="1" applyProtection="1">
      <alignment vertical="center" wrapText="1"/>
    </xf>
    <xf numFmtId="9" fontId="60" fillId="10" borderId="2" xfId="10" applyFont="1" applyFill="1" applyBorder="1" applyAlignment="1" applyProtection="1">
      <alignment vertical="center" wrapText="1"/>
    </xf>
    <xf numFmtId="9" fontId="60" fillId="10" borderId="9" xfId="10" applyFont="1" applyFill="1" applyBorder="1" applyAlignment="1" applyProtection="1">
      <alignment vertical="center" wrapText="1"/>
    </xf>
    <xf numFmtId="187" fontId="59" fillId="10" borderId="0" xfId="11" applyNumberFormat="1" applyFont="1" applyFill="1" applyBorder="1" applyAlignment="1" applyProtection="1">
      <alignment horizontal="center" vertical="center"/>
    </xf>
    <xf numFmtId="0" fontId="50" fillId="10" borderId="0" xfId="7" applyFont="1" applyFill="1" applyProtection="1"/>
    <xf numFmtId="0" fontId="50" fillId="10" borderId="0" xfId="7" applyFont="1" applyFill="1" applyBorder="1" applyAlignment="1" applyProtection="1">
      <alignment horizontal="right"/>
    </xf>
    <xf numFmtId="0" fontId="50" fillId="10" borderId="0" xfId="7" applyFont="1" applyFill="1" applyBorder="1" applyProtection="1"/>
    <xf numFmtId="0" fontId="50" fillId="0" borderId="0" xfId="7" applyFont="1" applyBorder="1" applyProtection="1"/>
    <xf numFmtId="0" fontId="50" fillId="18" borderId="0" xfId="7" applyFont="1" applyFill="1" applyProtection="1"/>
    <xf numFmtId="0" fontId="24" fillId="18" borderId="0" xfId="7" applyFill="1" applyProtection="1"/>
    <xf numFmtId="0" fontId="5" fillId="18" borderId="0" xfId="19" applyFill="1" applyProtection="1">
      <alignment vertical="center"/>
    </xf>
    <xf numFmtId="0" fontId="53" fillId="10" borderId="77" xfId="7" applyFont="1" applyFill="1" applyBorder="1" applyAlignment="1" applyProtection="1">
      <alignment vertical="center"/>
    </xf>
    <xf numFmtId="0" fontId="53" fillId="10" borderId="95" xfId="7" applyFont="1" applyFill="1" applyBorder="1" applyAlignment="1" applyProtection="1">
      <alignment vertical="center"/>
    </xf>
    <xf numFmtId="0" fontId="53" fillId="10" borderId="133" xfId="7" applyFont="1" applyFill="1" applyBorder="1" applyAlignment="1" applyProtection="1">
      <alignment vertical="center"/>
    </xf>
    <xf numFmtId="0" fontId="53" fillId="10" borderId="95" xfId="7" applyFont="1" applyFill="1" applyBorder="1" applyAlignment="1" applyProtection="1">
      <alignment horizontal="right" vertical="center"/>
    </xf>
    <xf numFmtId="0" fontId="53" fillId="10" borderId="50" xfId="7" applyFont="1" applyFill="1" applyBorder="1" applyAlignment="1" applyProtection="1">
      <alignment vertical="center"/>
    </xf>
    <xf numFmtId="0" fontId="53" fillId="10" borderId="24" xfId="7" applyFont="1" applyFill="1" applyBorder="1" applyAlignment="1" applyProtection="1">
      <alignment vertical="center"/>
    </xf>
    <xf numFmtId="0" fontId="53" fillId="10" borderId="24" xfId="7" applyFont="1" applyFill="1" applyBorder="1" applyAlignment="1" applyProtection="1">
      <alignment horizontal="right" vertical="center"/>
    </xf>
    <xf numFmtId="0" fontId="53" fillId="10" borderId="5" xfId="7" applyFont="1" applyFill="1" applyBorder="1" applyAlignment="1" applyProtection="1">
      <alignment horizontal="right" vertical="center"/>
    </xf>
    <xf numFmtId="3" fontId="94" fillId="0" borderId="0" xfId="13" applyNumberFormat="1" applyFont="1" applyFill="1" applyBorder="1" applyAlignment="1">
      <alignment vertical="center"/>
    </xf>
    <xf numFmtId="0" fontId="53" fillId="10" borderId="3" xfId="7" applyFont="1" applyFill="1" applyBorder="1" applyAlignment="1" applyProtection="1">
      <alignment vertical="center"/>
    </xf>
    <xf numFmtId="0" fontId="53" fillId="10" borderId="3" xfId="7" applyFont="1" applyFill="1" applyBorder="1" applyAlignment="1" applyProtection="1">
      <alignment horizontal="right" vertical="center"/>
    </xf>
    <xf numFmtId="0" fontId="53" fillId="10" borderId="0" xfId="7" applyFont="1" applyFill="1" applyBorder="1" applyAlignment="1" applyProtection="1">
      <alignment vertical="center"/>
    </xf>
    <xf numFmtId="0" fontId="53" fillId="10" borderId="0" xfId="7" applyFont="1" applyFill="1" applyBorder="1" applyAlignment="1" applyProtection="1">
      <alignment horizontal="right" vertical="center"/>
    </xf>
    <xf numFmtId="0" fontId="53" fillId="10" borderId="9" xfId="7" applyFont="1" applyFill="1" applyBorder="1" applyAlignment="1" applyProtection="1">
      <alignment horizontal="right" vertical="center"/>
    </xf>
    <xf numFmtId="0" fontId="53" fillId="10" borderId="1" xfId="7" applyFont="1" applyFill="1" applyBorder="1" applyAlignment="1" applyProtection="1">
      <alignment horizontal="left" vertical="center"/>
    </xf>
    <xf numFmtId="0" fontId="53" fillId="10" borderId="28" xfId="7" applyFont="1" applyFill="1" applyBorder="1" applyAlignment="1" applyProtection="1">
      <alignment horizontal="left" vertical="center"/>
    </xf>
    <xf numFmtId="0" fontId="5" fillId="10" borderId="46" xfId="19" applyFill="1" applyBorder="1" applyProtection="1">
      <alignment vertical="center"/>
    </xf>
    <xf numFmtId="0" fontId="86" fillId="10" borderId="10" xfId="19" applyFont="1" applyFill="1" applyBorder="1" applyAlignment="1" applyProtection="1">
      <alignment vertical="center"/>
    </xf>
    <xf numFmtId="0" fontId="24" fillId="10" borderId="0" xfId="7" applyFont="1" applyFill="1" applyProtection="1"/>
    <xf numFmtId="0" fontId="64" fillId="10" borderId="0" xfId="7" applyFont="1" applyFill="1" applyProtection="1"/>
    <xf numFmtId="0" fontId="64" fillId="10" borderId="3" xfId="7" applyFont="1" applyFill="1" applyBorder="1" applyAlignment="1" applyProtection="1">
      <alignment shrinkToFit="1"/>
    </xf>
    <xf numFmtId="0" fontId="64" fillId="10" borderId="3" xfId="7" applyNumberFormat="1" applyFont="1" applyFill="1" applyBorder="1" applyAlignment="1" applyProtection="1">
      <alignment shrinkToFit="1"/>
    </xf>
    <xf numFmtId="0" fontId="53" fillId="10" borderId="155" xfId="7" applyFont="1" applyFill="1" applyBorder="1" applyAlignment="1" applyProtection="1">
      <alignment horizontal="left" vertical="center"/>
    </xf>
    <xf numFmtId="0" fontId="53" fillId="10" borderId="156" xfId="7" applyFont="1" applyFill="1" applyBorder="1" applyAlignment="1" applyProtection="1">
      <alignment horizontal="left" vertical="center"/>
    </xf>
    <xf numFmtId="0" fontId="53" fillId="10" borderId="3" xfId="7" applyFont="1" applyFill="1" applyBorder="1" applyAlignment="1" applyProtection="1">
      <alignment horizontal="center" vertical="center"/>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0" fillId="0" borderId="0" xfId="7" applyFont="1" applyFill="1" applyBorder="1" applyProtection="1"/>
    <xf numFmtId="0" fontId="50" fillId="0" borderId="0" xfId="7" applyFont="1" applyFill="1" applyProtection="1"/>
    <xf numFmtId="0" fontId="24" fillId="0" borderId="0" xfId="7" applyFill="1" applyProtection="1"/>
    <xf numFmtId="0" fontId="5" fillId="0" borderId="0" xfId="19" applyFill="1" applyProtection="1">
      <alignment vertical="center"/>
    </xf>
    <xf numFmtId="0" fontId="53" fillId="17" borderId="3" xfId="7" applyFont="1" applyFill="1" applyBorder="1" applyAlignment="1" applyProtection="1">
      <alignment horizontal="left" vertical="center"/>
    </xf>
    <xf numFmtId="0" fontId="53" fillId="17" borderId="3" xfId="7" applyFont="1" applyFill="1" applyBorder="1" applyAlignment="1" applyProtection="1">
      <alignment horizontal="right" vertical="center"/>
    </xf>
    <xf numFmtId="0" fontId="53" fillId="17" borderId="3" xfId="7" applyFont="1" applyFill="1" applyBorder="1" applyAlignment="1" applyProtection="1">
      <alignment horizontal="center" vertical="center"/>
    </xf>
    <xf numFmtId="0" fontId="53" fillId="17" borderId="16" xfId="7" applyFont="1" applyFill="1" applyBorder="1" applyAlignment="1" applyProtection="1">
      <alignment horizontal="left" vertical="center"/>
    </xf>
    <xf numFmtId="0" fontId="53" fillId="17" borderId="1" xfId="7" applyFont="1" applyFill="1" applyBorder="1" applyAlignment="1" applyProtection="1">
      <alignment horizontal="left" vertical="center"/>
    </xf>
    <xf numFmtId="0" fontId="53" fillId="17" borderId="10" xfId="7" applyFont="1" applyFill="1" applyBorder="1" applyAlignment="1" applyProtection="1">
      <alignment horizontal="left" vertical="center"/>
    </xf>
    <xf numFmtId="0" fontId="6" fillId="0" borderId="0" xfId="17" applyProtection="1">
      <alignment vertical="center"/>
    </xf>
    <xf numFmtId="3" fontId="94" fillId="0" borderId="0" xfId="13" applyNumberFormat="1" applyFont="1" applyFill="1" applyBorder="1" applyAlignment="1" applyProtection="1">
      <alignment vertical="center"/>
    </xf>
    <xf numFmtId="0" fontId="97" fillId="0" borderId="0" xfId="8" applyFont="1" applyProtection="1">
      <alignment vertical="center"/>
    </xf>
    <xf numFmtId="0" fontId="91" fillId="0" borderId="0" xfId="8" applyFont="1" applyProtection="1">
      <alignment vertical="center"/>
    </xf>
    <xf numFmtId="0" fontId="16" fillId="0" borderId="0" xfId="0" applyFont="1" applyFill="1" applyBorder="1" applyAlignment="1" applyProtection="1">
      <alignment horizontal="center" vertical="center"/>
      <protection locked="0"/>
    </xf>
    <xf numFmtId="0" fontId="92" fillId="10" borderId="0" xfId="7" applyFont="1" applyFill="1" applyBorder="1" applyAlignment="1" applyProtection="1">
      <alignment horizontal="left" vertical="center"/>
    </xf>
    <xf numFmtId="0" fontId="93" fillId="10" borderId="0" xfId="7" applyFont="1" applyFill="1" applyBorder="1" applyAlignment="1" applyProtection="1">
      <alignment horizontal="center" vertical="center"/>
    </xf>
    <xf numFmtId="1" fontId="53" fillId="10" borderId="0" xfId="7" applyNumberFormat="1" applyFont="1" applyFill="1" applyBorder="1" applyAlignment="1" applyProtection="1">
      <alignment horizontal="right" vertical="center"/>
    </xf>
    <xf numFmtId="0" fontId="24" fillId="10" borderId="0" xfId="7" applyFont="1" applyFill="1" applyBorder="1" applyProtection="1"/>
    <xf numFmtId="0" fontId="0" fillId="0" borderId="0" xfId="0" applyFont="1" applyAlignment="1">
      <alignment vertical="center"/>
    </xf>
    <xf numFmtId="0" fontId="16" fillId="0" borderId="0" xfId="0" applyFont="1" applyBorder="1" applyAlignment="1">
      <alignment horizontal="center" vertical="center" wrapText="1"/>
    </xf>
    <xf numFmtId="178" fontId="16" fillId="0" borderId="0" xfId="0" applyNumberFormat="1" applyFont="1" applyBorder="1" applyAlignment="1">
      <alignment vertical="center" shrinkToFit="1"/>
    </xf>
    <xf numFmtId="38" fontId="16" fillId="0" borderId="0" xfId="2" applyFont="1" applyFill="1" applyBorder="1" applyAlignment="1">
      <alignment vertical="center" shrinkToFit="1"/>
    </xf>
    <xf numFmtId="178" fontId="16" fillId="0" borderId="0" xfId="0" applyNumberFormat="1" applyFont="1" applyFill="1" applyBorder="1" applyAlignment="1">
      <alignment vertical="center" shrinkToFit="1"/>
    </xf>
    <xf numFmtId="38" fontId="16" fillId="0" borderId="319" xfId="2" applyFont="1" applyFill="1" applyBorder="1" applyAlignment="1">
      <alignment vertical="center" shrinkToFit="1"/>
    </xf>
    <xf numFmtId="178" fontId="16" fillId="0" borderId="319" xfId="0" applyNumberFormat="1" applyFont="1" applyFill="1" applyBorder="1" applyAlignment="1">
      <alignment vertical="center" shrinkToFit="1"/>
    </xf>
    <xf numFmtId="178" fontId="70" fillId="11" borderId="29" xfId="0" applyNumberFormat="1" applyFont="1" applyFill="1" applyBorder="1" applyAlignment="1">
      <alignment horizontal="center" vertical="center"/>
    </xf>
    <xf numFmtId="38" fontId="16" fillId="14" borderId="127" xfId="2" applyFont="1" applyFill="1" applyBorder="1" applyAlignment="1">
      <alignment vertical="center" shrinkToFit="1"/>
    </xf>
    <xf numFmtId="38" fontId="16" fillId="14" borderId="114" xfId="2" applyFont="1" applyFill="1" applyBorder="1" applyAlignment="1">
      <alignment vertical="center" shrinkToFit="1"/>
    </xf>
    <xf numFmtId="0" fontId="4" fillId="10" borderId="0" xfId="19" applyFont="1" applyFill="1" applyProtection="1">
      <alignment vertical="center"/>
    </xf>
    <xf numFmtId="0" fontId="38" fillId="11" borderId="236" xfId="0" applyFont="1" applyFill="1" applyBorder="1" applyAlignment="1">
      <alignment horizontal="right" vertical="center"/>
    </xf>
    <xf numFmtId="38" fontId="16" fillId="14" borderId="321" xfId="2" applyFont="1" applyFill="1" applyBorder="1" applyAlignment="1">
      <alignment vertical="center" shrinkToFit="1"/>
    </xf>
    <xf numFmtId="178" fontId="16" fillId="0" borderId="322" xfId="0" applyNumberFormat="1" applyFont="1" applyFill="1" applyBorder="1" applyAlignment="1">
      <alignment vertical="center" shrinkToFit="1"/>
    </xf>
    <xf numFmtId="179" fontId="104" fillId="6" borderId="130" xfId="0" applyNumberFormat="1" applyFont="1" applyFill="1" applyBorder="1" applyAlignment="1" applyProtection="1">
      <alignment horizontal="center" vertical="center" shrinkToFit="1"/>
      <protection locked="0"/>
    </xf>
    <xf numFmtId="0" fontId="104" fillId="14" borderId="209" xfId="0" applyFont="1" applyFill="1" applyBorder="1" applyAlignment="1" applyProtection="1">
      <alignment horizontal="center" vertical="center" shrinkToFit="1"/>
      <protection locked="0"/>
    </xf>
    <xf numFmtId="0" fontId="103" fillId="4" borderId="261" xfId="0" applyFont="1" applyFill="1" applyBorder="1" applyAlignment="1">
      <alignment horizontal="center" vertical="center"/>
    </xf>
    <xf numFmtId="0" fontId="100" fillId="0" borderId="32" xfId="0" applyFont="1" applyBorder="1" applyAlignment="1">
      <alignment vertical="center"/>
    </xf>
    <xf numFmtId="0" fontId="103" fillId="0" borderId="0" xfId="0" applyFont="1" applyAlignment="1">
      <alignment horizontal="center" vertical="center"/>
    </xf>
    <xf numFmtId="176" fontId="104" fillId="0" borderId="0" xfId="0" applyNumberFormat="1" applyFont="1" applyAlignment="1">
      <alignment vertical="center" shrinkToFit="1"/>
    </xf>
    <xf numFmtId="0" fontId="103" fillId="0" borderId="0" xfId="0" applyFont="1" applyAlignment="1">
      <alignment horizontal="left" vertical="center"/>
    </xf>
    <xf numFmtId="0" fontId="101" fillId="0" borderId="71" xfId="0" applyFont="1" applyBorder="1"/>
    <xf numFmtId="0" fontId="101" fillId="0" borderId="0" xfId="0" applyFont="1"/>
    <xf numFmtId="0" fontId="103" fillId="0" borderId="43" xfId="0" applyFont="1" applyFill="1" applyBorder="1" applyAlignment="1">
      <alignment vertical="center"/>
    </xf>
    <xf numFmtId="0" fontId="103" fillId="0" borderId="73" xfId="0" applyFont="1" applyFill="1" applyBorder="1" applyAlignment="1">
      <alignment vertical="center"/>
    </xf>
    <xf numFmtId="0" fontId="103" fillId="0" borderId="44" xfId="0" applyFont="1" applyFill="1" applyBorder="1" applyAlignment="1">
      <alignment vertical="center"/>
    </xf>
    <xf numFmtId="0" fontId="103" fillId="0" borderId="12" xfId="0" applyFont="1" applyFill="1" applyBorder="1" applyAlignment="1">
      <alignment horizontal="center" vertical="center"/>
    </xf>
    <xf numFmtId="0" fontId="103" fillId="0" borderId="12" xfId="0" applyFont="1" applyFill="1" applyBorder="1" applyAlignment="1">
      <alignment horizontal="left" vertical="center"/>
    </xf>
    <xf numFmtId="0" fontId="103" fillId="0" borderId="0" xfId="0" applyFont="1" applyFill="1" applyBorder="1" applyAlignment="1">
      <alignment horizontal="left" vertical="center"/>
    </xf>
    <xf numFmtId="0" fontId="103" fillId="0" borderId="13" xfId="0" applyFont="1" applyFill="1" applyBorder="1" applyAlignment="1">
      <alignment horizontal="left" vertical="center"/>
    </xf>
    <xf numFmtId="0" fontId="103" fillId="0" borderId="27" xfId="0" applyFont="1" applyFill="1" applyBorder="1" applyAlignment="1">
      <alignment horizontal="center" vertical="center"/>
    </xf>
    <xf numFmtId="0" fontId="103" fillId="0" borderId="0" xfId="0" applyFont="1" applyBorder="1" applyAlignment="1">
      <alignment horizontal="center" vertical="center"/>
    </xf>
    <xf numFmtId="0" fontId="98" fillId="0" borderId="0" xfId="0" applyFont="1" applyBorder="1" applyAlignment="1">
      <alignment horizontal="left" vertical="center" shrinkToFit="1"/>
    </xf>
    <xf numFmtId="0" fontId="103" fillId="0" borderId="0" xfId="0" applyFont="1" applyBorder="1" applyAlignment="1">
      <alignment horizontal="left" vertical="center" shrinkToFit="1"/>
    </xf>
    <xf numFmtId="0" fontId="103" fillId="0" borderId="63" xfId="0" applyFont="1" applyBorder="1" applyAlignment="1">
      <alignment horizontal="left" vertical="center" shrinkToFit="1"/>
    </xf>
    <xf numFmtId="176" fontId="104" fillId="10" borderId="85" xfId="0" applyNumberFormat="1" applyFont="1" applyFill="1" applyBorder="1" applyAlignment="1">
      <alignment vertical="center" shrinkToFit="1"/>
    </xf>
    <xf numFmtId="176" fontId="104" fillId="10" borderId="63" xfId="0" applyNumberFormat="1" applyFont="1" applyFill="1" applyBorder="1" applyAlignment="1">
      <alignment vertical="center" shrinkToFit="1"/>
    </xf>
    <xf numFmtId="176" fontId="104" fillId="10" borderId="86" xfId="0" applyNumberFormat="1" applyFont="1" applyFill="1" applyBorder="1" applyAlignment="1">
      <alignment horizontal="right" vertical="center" shrinkToFit="1"/>
    </xf>
    <xf numFmtId="38" fontId="104" fillId="14" borderId="172" xfId="2" applyFont="1" applyFill="1" applyBorder="1" applyAlignment="1">
      <alignment vertical="center" shrinkToFit="1"/>
    </xf>
    <xf numFmtId="38" fontId="104" fillId="14" borderId="63" xfId="2" applyFont="1" applyFill="1" applyBorder="1" applyAlignment="1">
      <alignment vertical="center" shrinkToFit="1"/>
    </xf>
    <xf numFmtId="38" fontId="104" fillId="14" borderId="86" xfId="2" applyFont="1" applyFill="1" applyBorder="1" applyAlignment="1">
      <alignment horizontal="right" vertical="center" shrinkToFit="1"/>
    </xf>
    <xf numFmtId="38" fontId="104" fillId="14" borderId="89" xfId="2" applyFont="1" applyFill="1" applyBorder="1" applyAlignment="1">
      <alignment horizontal="right" vertical="center" shrinkToFit="1"/>
    </xf>
    <xf numFmtId="0" fontId="101" fillId="0" borderId="0" xfId="0" applyFont="1" applyBorder="1"/>
    <xf numFmtId="0" fontId="103" fillId="0" borderId="0" xfId="0" applyFont="1" applyAlignment="1">
      <alignment vertical="center"/>
    </xf>
    <xf numFmtId="0" fontId="104" fillId="0" borderId="0" xfId="0" applyFont="1" applyAlignment="1">
      <alignment vertical="center"/>
    </xf>
    <xf numFmtId="0" fontId="109" fillId="0" borderId="0" xfId="0" applyFont="1"/>
    <xf numFmtId="0" fontId="107" fillId="0" borderId="0" xfId="0" applyFont="1"/>
    <xf numFmtId="49" fontId="103" fillId="0" borderId="0" xfId="0" applyNumberFormat="1" applyFont="1" applyAlignment="1">
      <alignment horizontal="center" vertical="center"/>
    </xf>
    <xf numFmtId="49" fontId="103" fillId="0" borderId="0" xfId="0" applyNumberFormat="1" applyFont="1" applyAlignment="1">
      <alignment horizontal="center" vertical="center" shrinkToFit="1"/>
    </xf>
    <xf numFmtId="0" fontId="103" fillId="0" borderId="0" xfId="0" applyFont="1" applyAlignment="1">
      <alignment horizontal="left" vertical="center" shrinkToFit="1"/>
    </xf>
    <xf numFmtId="0" fontId="104" fillId="0" borderId="0" xfId="0" applyFont="1" applyAlignment="1">
      <alignment horizontal="left" vertical="center" shrinkToFit="1"/>
    </xf>
    <xf numFmtId="0" fontId="103" fillId="0" borderId="0" xfId="0" applyFont="1" applyAlignment="1">
      <alignment vertical="center" shrinkToFit="1"/>
    </xf>
    <xf numFmtId="0" fontId="98" fillId="0" borderId="0" xfId="0" applyFont="1" applyAlignment="1">
      <alignment vertical="center"/>
    </xf>
    <xf numFmtId="0" fontId="16" fillId="14" borderId="0" xfId="0" applyFont="1" applyFill="1" applyAlignment="1" applyProtection="1">
      <alignment vertical="center"/>
      <protection locked="0"/>
    </xf>
    <xf numFmtId="179" fontId="69" fillId="0" borderId="115" xfId="16" applyNumberFormat="1" applyFont="1" applyBorder="1" applyAlignment="1" applyProtection="1">
      <alignment vertical="center" shrinkToFit="1"/>
      <protection locked="0"/>
    </xf>
    <xf numFmtId="179" fontId="69" fillId="0" borderId="179" xfId="16" applyNumberFormat="1" applyFont="1" applyBorder="1" applyAlignment="1" applyProtection="1">
      <alignment vertical="center" shrinkToFit="1"/>
      <protection locked="0"/>
    </xf>
    <xf numFmtId="179" fontId="69" fillId="0" borderId="203" xfId="16" applyNumberFormat="1" applyFont="1" applyBorder="1" applyAlignment="1" applyProtection="1">
      <alignment vertical="center" shrinkToFit="1"/>
      <protection locked="0"/>
    </xf>
    <xf numFmtId="179" fontId="69" fillId="0" borderId="204" xfId="16" applyNumberFormat="1" applyFont="1" applyBorder="1" applyAlignment="1" applyProtection="1">
      <alignment vertical="center" shrinkToFit="1"/>
      <protection locked="0"/>
    </xf>
    <xf numFmtId="179" fontId="69" fillId="0" borderId="28" xfId="16" applyNumberFormat="1" applyFont="1" applyBorder="1" applyAlignment="1" applyProtection="1">
      <alignment vertical="center" shrinkToFit="1"/>
      <protection locked="0"/>
    </xf>
    <xf numFmtId="179" fontId="69" fillId="0" borderId="259" xfId="16" applyNumberFormat="1" applyFont="1" applyBorder="1" applyAlignment="1" applyProtection="1">
      <alignment vertical="center" shrinkToFit="1"/>
      <protection locked="0"/>
    </xf>
    <xf numFmtId="179" fontId="69" fillId="0" borderId="95" xfId="2" applyNumberFormat="1" applyFont="1" applyBorder="1" applyAlignment="1" applyProtection="1">
      <alignment vertical="center" shrinkToFit="1"/>
      <protection locked="0"/>
    </xf>
    <xf numFmtId="179" fontId="69" fillId="0" borderId="38" xfId="2" applyNumberFormat="1" applyFont="1" applyBorder="1" applyAlignment="1" applyProtection="1">
      <alignment vertical="center" shrinkToFit="1"/>
      <protection locked="0"/>
    </xf>
    <xf numFmtId="179" fontId="69" fillId="0" borderId="11" xfId="16" applyNumberFormat="1" applyFont="1" applyBorder="1" applyAlignment="1" applyProtection="1">
      <alignment vertical="center" shrinkToFit="1"/>
      <protection locked="0"/>
    </xf>
    <xf numFmtId="179" fontId="69" fillId="0" borderId="96" xfId="2" applyNumberFormat="1" applyFont="1" applyBorder="1" applyAlignment="1" applyProtection="1">
      <alignment vertical="center" shrinkToFit="1"/>
      <protection locked="0"/>
    </xf>
    <xf numFmtId="0" fontId="69" fillId="0" borderId="127" xfId="16" applyFont="1" applyBorder="1" applyAlignment="1" applyProtection="1">
      <alignment vertical="center" shrinkToFit="1"/>
      <protection locked="0"/>
    </xf>
    <xf numFmtId="0" fontId="69" fillId="0" borderId="160" xfId="16" applyFont="1" applyBorder="1" applyAlignment="1" applyProtection="1">
      <alignment vertical="center" shrinkToFit="1"/>
      <protection locked="0"/>
    </xf>
    <xf numFmtId="49" fontId="69" fillId="0" borderId="133" xfId="16" applyNumberFormat="1" applyFont="1" applyBorder="1" applyAlignment="1" applyProtection="1">
      <alignment horizontal="center" vertical="center"/>
      <protection locked="0"/>
    </xf>
    <xf numFmtId="49" fontId="69" fillId="0" borderId="210" xfId="16" applyNumberFormat="1" applyFont="1" applyBorder="1" applyAlignment="1" applyProtection="1">
      <alignment horizontal="center" vertical="center"/>
      <protection locked="0"/>
    </xf>
    <xf numFmtId="0" fontId="69" fillId="0" borderId="95" xfId="16" applyFont="1" applyBorder="1" applyAlignment="1" applyProtection="1">
      <alignment vertical="center" shrinkToFit="1"/>
      <protection locked="0"/>
    </xf>
    <xf numFmtId="0" fontId="69" fillId="0" borderId="38" xfId="16" applyFont="1" applyBorder="1" applyAlignment="1" applyProtection="1">
      <alignment vertical="center" shrinkToFit="1"/>
      <protection locked="0"/>
    </xf>
    <xf numFmtId="0" fontId="67" fillId="0" borderId="0" xfId="16" applyFont="1" applyProtection="1">
      <alignment vertical="center"/>
      <protection locked="0"/>
    </xf>
    <xf numFmtId="0" fontId="68" fillId="0" borderId="0" xfId="16" applyFont="1" applyAlignment="1" applyProtection="1">
      <alignment horizontal="center" vertical="center"/>
      <protection locked="0"/>
    </xf>
    <xf numFmtId="0" fontId="69" fillId="0" borderId="0" xfId="16" applyFont="1" applyAlignment="1" applyProtection="1">
      <alignment horizontal="right" vertical="center"/>
      <protection locked="0"/>
    </xf>
    <xf numFmtId="49" fontId="69" fillId="0" borderId="16" xfId="16" applyNumberFormat="1" applyFont="1" applyBorder="1" applyAlignment="1" applyProtection="1">
      <alignment horizontal="center" vertical="center"/>
      <protection locked="0"/>
    </xf>
    <xf numFmtId="0" fontId="69" fillId="0" borderId="29" xfId="16" applyFont="1" applyBorder="1" applyAlignment="1" applyProtection="1">
      <alignment vertical="center" shrinkToFit="1"/>
      <protection locked="0"/>
    </xf>
    <xf numFmtId="49" fontId="69" fillId="0" borderId="7" xfId="16" applyNumberFormat="1" applyFont="1" applyBorder="1" applyAlignment="1" applyProtection="1">
      <alignment horizontal="center" vertical="center"/>
      <protection locked="0"/>
    </xf>
    <xf numFmtId="49" fontId="69" fillId="0" borderId="1" xfId="16" applyNumberFormat="1" applyFont="1" applyBorder="1" applyAlignment="1" applyProtection="1">
      <alignment horizontal="center" vertical="center"/>
      <protection locked="0"/>
    </xf>
    <xf numFmtId="0" fontId="69" fillId="0" borderId="168" xfId="16" applyFont="1" applyBorder="1" applyAlignment="1" applyProtection="1">
      <alignment vertical="center" shrinkToFit="1"/>
      <protection locked="0"/>
    </xf>
    <xf numFmtId="0" fontId="69" fillId="0" borderId="187" xfId="16" applyFont="1" applyBorder="1" applyAlignment="1" applyProtection="1">
      <alignment vertical="center" shrinkToFit="1"/>
      <protection locked="0"/>
    </xf>
    <xf numFmtId="0" fontId="69" fillId="0" borderId="33" xfId="16" applyFont="1" applyBorder="1" applyAlignment="1" applyProtection="1">
      <alignment vertical="center" shrinkToFit="1"/>
      <protection locked="0"/>
    </xf>
    <xf numFmtId="0" fontId="69" fillId="0" borderId="96" xfId="16" applyFont="1" applyBorder="1" applyAlignment="1" applyProtection="1">
      <alignment vertical="center" shrinkToFit="1"/>
      <protection locked="0"/>
    </xf>
    <xf numFmtId="49" fontId="69" fillId="0" borderId="152" xfId="16" applyNumberFormat="1" applyFont="1" applyBorder="1" applyAlignment="1" applyProtection="1">
      <alignment horizontal="center" vertical="center"/>
      <protection locked="0"/>
    </xf>
    <xf numFmtId="0" fontId="69" fillId="0" borderId="77" xfId="16" applyFont="1" applyBorder="1" applyAlignment="1" applyProtection="1">
      <alignment vertical="center" shrinkToFit="1"/>
      <protection locked="0"/>
    </xf>
    <xf numFmtId="0" fontId="69" fillId="0" borderId="0" xfId="16" applyFont="1" applyAlignment="1" applyProtection="1">
      <alignment vertical="center" shrinkToFit="1"/>
      <protection locked="0"/>
    </xf>
    <xf numFmtId="0" fontId="69" fillId="0" borderId="153" xfId="16" applyFont="1" applyBorder="1" applyAlignment="1" applyProtection="1">
      <alignment vertical="center" shrinkToFit="1"/>
      <protection locked="0"/>
    </xf>
    <xf numFmtId="0" fontId="69" fillId="0" borderId="46" xfId="16" applyFont="1" applyBorder="1" applyProtection="1">
      <alignment vertical="center"/>
      <protection locked="0"/>
    </xf>
    <xf numFmtId="49" fontId="69" fillId="0" borderId="91" xfId="16" applyNumberFormat="1" applyFont="1" applyBorder="1" applyAlignment="1" applyProtection="1">
      <alignment horizontal="center" vertical="center"/>
      <protection locked="0"/>
    </xf>
    <xf numFmtId="0" fontId="69" fillId="0" borderId="92" xfId="16" applyFont="1" applyBorder="1" applyAlignment="1" applyProtection="1">
      <alignment vertical="center" shrinkToFit="1"/>
      <protection locked="0"/>
    </xf>
    <xf numFmtId="49" fontId="69" fillId="0" borderId="142" xfId="16" applyNumberFormat="1" applyFont="1" applyBorder="1" applyAlignment="1" applyProtection="1">
      <alignment horizontal="center" vertical="center"/>
      <protection locked="0"/>
    </xf>
    <xf numFmtId="0" fontId="69" fillId="0" borderId="114" xfId="16" applyFont="1" applyBorder="1" applyAlignment="1" applyProtection="1">
      <alignment vertical="center" shrinkToFit="1"/>
      <protection locked="0"/>
    </xf>
    <xf numFmtId="179" fontId="69" fillId="15" borderId="11" xfId="16" applyNumberFormat="1" applyFont="1" applyFill="1" applyBorder="1" applyAlignment="1" applyProtection="1">
      <alignment vertical="center" shrinkToFit="1"/>
    </xf>
    <xf numFmtId="179" fontId="69" fillId="15" borderId="5" xfId="2" applyNumberFormat="1" applyFont="1" applyFill="1" applyBorder="1" applyAlignment="1" applyProtection="1">
      <alignment vertical="center" shrinkToFit="1"/>
    </xf>
    <xf numFmtId="179" fontId="69" fillId="15" borderId="2" xfId="2" applyNumberFormat="1" applyFont="1" applyFill="1" applyBorder="1" applyAlignment="1" applyProtection="1">
      <alignment vertical="center" shrinkToFit="1"/>
    </xf>
    <xf numFmtId="179" fontId="69" fillId="15" borderId="9" xfId="16" applyNumberFormat="1" applyFont="1" applyFill="1" applyBorder="1" applyAlignment="1" applyProtection="1">
      <alignment vertical="center" shrinkToFit="1"/>
    </xf>
    <xf numFmtId="179" fontId="69" fillId="15" borderId="236" xfId="16" applyNumberFormat="1" applyFont="1" applyFill="1" applyBorder="1" applyAlignment="1" applyProtection="1">
      <alignment vertical="center" shrinkToFit="1"/>
    </xf>
    <xf numFmtId="0" fontId="67" fillId="0" borderId="1" xfId="16" applyFont="1" applyBorder="1" applyProtection="1">
      <alignment vertical="center"/>
      <protection locked="0"/>
    </xf>
    <xf numFmtId="0" fontId="67" fillId="0" borderId="10" xfId="16" applyFont="1" applyBorder="1" applyProtection="1">
      <alignment vertical="center"/>
      <protection locked="0"/>
    </xf>
    <xf numFmtId="0" fontId="67" fillId="0" borderId="5" xfId="16" applyFont="1" applyBorder="1" applyProtection="1">
      <alignment vertical="center"/>
      <protection locked="0"/>
    </xf>
    <xf numFmtId="0" fontId="67" fillId="0" borderId="46" xfId="16" applyFont="1" applyBorder="1" applyProtection="1">
      <alignment vertical="center"/>
      <protection locked="0"/>
    </xf>
    <xf numFmtId="0" fontId="67" fillId="0" borderId="8" xfId="16" applyFont="1" applyBorder="1" applyProtection="1">
      <alignment vertical="center"/>
      <protection locked="0"/>
    </xf>
    <xf numFmtId="0" fontId="19" fillId="0" borderId="0" xfId="0" applyFont="1" applyAlignment="1" applyProtection="1">
      <alignment vertical="center" shrinkToFit="1"/>
      <protection locked="0"/>
    </xf>
    <xf numFmtId="0" fontId="29" fillId="0" borderId="0" xfId="0" applyFont="1" applyProtection="1">
      <protection locked="0"/>
    </xf>
    <xf numFmtId="0" fontId="16" fillId="0" borderId="0" xfId="0" applyFont="1" applyAlignment="1" applyProtection="1">
      <alignment vertical="center"/>
      <protection locked="0"/>
    </xf>
    <xf numFmtId="0" fontId="27" fillId="0" borderId="0" xfId="0" applyFont="1" applyAlignment="1" applyProtection="1">
      <alignment vertical="center"/>
      <protection locked="0"/>
    </xf>
    <xf numFmtId="0" fontId="34" fillId="0" borderId="0" xfId="0" applyFont="1" applyAlignment="1" applyProtection="1">
      <alignment vertical="center"/>
      <protection locked="0"/>
    </xf>
    <xf numFmtId="0" fontId="33" fillId="0" borderId="0" xfId="0" applyFont="1" applyAlignment="1" applyProtection="1">
      <alignment vertical="center"/>
      <protection locked="0"/>
    </xf>
    <xf numFmtId="0" fontId="14" fillId="0" borderId="0" xfId="0" applyFont="1" applyAlignment="1" applyProtection="1">
      <alignment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29" fillId="0" borderId="0" xfId="0" applyFont="1" applyBorder="1" applyProtection="1">
      <protection locked="0"/>
    </xf>
    <xf numFmtId="0" fontId="14" fillId="0" borderId="93" xfId="0" applyFont="1" applyBorder="1" applyAlignment="1" applyProtection="1">
      <alignment vertical="center"/>
      <protection locked="0"/>
    </xf>
    <xf numFmtId="0" fontId="14" fillId="0" borderId="100" xfId="0" applyFont="1" applyBorder="1" applyAlignment="1" applyProtection="1">
      <alignment vertical="center"/>
      <protection locked="0"/>
    </xf>
    <xf numFmtId="0" fontId="14" fillId="0" borderId="33" xfId="0" applyFont="1" applyBorder="1" applyAlignment="1" applyProtection="1">
      <alignment vertical="center"/>
      <protection locked="0"/>
    </xf>
    <xf numFmtId="0" fontId="14" fillId="0" borderId="86" xfId="0" applyFont="1" applyBorder="1" applyAlignment="1" applyProtection="1">
      <alignment vertical="center"/>
      <protection locked="0"/>
    </xf>
    <xf numFmtId="0" fontId="14" fillId="0" borderId="86" xfId="0" applyFont="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0" fontId="14" fillId="0" borderId="25" xfId="0" applyFont="1" applyBorder="1" applyAlignment="1" applyProtection="1">
      <alignment vertical="center"/>
      <protection locked="0"/>
    </xf>
    <xf numFmtId="0" fontId="14" fillId="0" borderId="26" xfId="0" applyFont="1" applyBorder="1" applyAlignment="1" applyProtection="1">
      <alignment vertical="center"/>
      <protection locked="0"/>
    </xf>
    <xf numFmtId="0" fontId="16" fillId="6" borderId="77" xfId="0" applyFont="1" applyFill="1" applyBorder="1" applyAlignment="1" applyProtection="1">
      <alignment vertical="center"/>
      <protection locked="0"/>
    </xf>
    <xf numFmtId="0" fontId="16" fillId="6" borderId="15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16" fillId="6" borderId="84" xfId="0" applyFont="1" applyFill="1" applyBorder="1" applyAlignment="1" applyProtection="1">
      <alignment vertical="center"/>
      <protection locked="0"/>
    </xf>
    <xf numFmtId="0" fontId="14" fillId="0" borderId="14" xfId="0" applyFont="1" applyBorder="1" applyAlignment="1" applyProtection="1">
      <alignment vertical="center"/>
      <protection locked="0"/>
    </xf>
    <xf numFmtId="0" fontId="14" fillId="0" borderId="89" xfId="0" applyFont="1" applyBorder="1" applyAlignment="1" applyProtection="1">
      <alignment vertical="center"/>
      <protection locked="0"/>
    </xf>
    <xf numFmtId="0" fontId="16" fillId="0" borderId="5"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176" fontId="16" fillId="0" borderId="8" xfId="0" applyNumberFormat="1" applyFont="1" applyBorder="1" applyAlignment="1" applyProtection="1">
      <alignment vertical="center"/>
      <protection locked="0"/>
    </xf>
    <xf numFmtId="0" fontId="13" fillId="0" borderId="0" xfId="0" applyFont="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16" fillId="0" borderId="5" xfId="0" applyFont="1" applyBorder="1" applyAlignment="1" applyProtection="1">
      <alignment horizontal="center" vertical="center"/>
      <protection locked="0"/>
    </xf>
    <xf numFmtId="0" fontId="16" fillId="0" borderId="63" xfId="0" applyFont="1" applyBorder="1" applyAlignment="1" applyProtection="1">
      <alignment vertical="center"/>
      <protection locked="0"/>
    </xf>
    <xf numFmtId="0" fontId="16" fillId="14" borderId="0" xfId="0" applyFont="1" applyFill="1" applyAlignment="1" applyProtection="1">
      <alignment horizontal="left" vertical="center"/>
      <protection locked="0"/>
    </xf>
    <xf numFmtId="0" fontId="16" fillId="0" borderId="63" xfId="0" applyFont="1" applyBorder="1" applyAlignment="1" applyProtection="1">
      <alignment horizontal="left" vertical="center"/>
      <protection locked="0"/>
    </xf>
    <xf numFmtId="0" fontId="13" fillId="0" borderId="0" xfId="0" applyFont="1" applyAlignment="1" applyProtection="1">
      <alignment vertical="center"/>
      <protection locked="0"/>
    </xf>
    <xf numFmtId="0" fontId="13" fillId="0" borderId="63" xfId="0" applyFont="1" applyBorder="1" applyAlignment="1" applyProtection="1">
      <alignment vertical="center"/>
      <protection locked="0"/>
    </xf>
    <xf numFmtId="0" fontId="14" fillId="14" borderId="0" xfId="0" applyFont="1" applyFill="1" applyAlignment="1" applyProtection="1">
      <alignment vertical="center"/>
      <protection locked="0"/>
    </xf>
    <xf numFmtId="0" fontId="14" fillId="0" borderId="63" xfId="0" applyFont="1" applyBorder="1" applyAlignment="1" applyProtection="1">
      <alignment vertical="center"/>
      <protection locked="0"/>
    </xf>
    <xf numFmtId="0" fontId="29" fillId="0" borderId="0" xfId="0" applyFont="1" applyFill="1" applyBorder="1" applyProtection="1">
      <protection locked="0"/>
    </xf>
    <xf numFmtId="0" fontId="29" fillId="0" borderId="63" xfId="0" applyFont="1" applyFill="1" applyBorder="1" applyProtection="1">
      <protection locked="0"/>
    </xf>
    <xf numFmtId="0" fontId="13" fillId="0" borderId="0" xfId="0" applyFont="1" applyBorder="1" applyAlignment="1" applyProtection="1">
      <alignment horizontal="center" vertical="center" textRotation="255" shrinkToFit="1"/>
      <protection locked="0"/>
    </xf>
    <xf numFmtId="0" fontId="13" fillId="0" borderId="0" xfId="0" applyFont="1" applyFill="1" applyBorder="1" applyAlignment="1" applyProtection="1">
      <alignment vertical="center" shrinkToFit="1"/>
      <protection locked="0"/>
    </xf>
    <xf numFmtId="0" fontId="16" fillId="0" borderId="0" xfId="0" applyFont="1" applyFill="1" applyBorder="1" applyAlignment="1" applyProtection="1">
      <alignment horizontal="left" vertical="center"/>
      <protection locked="0"/>
    </xf>
    <xf numFmtId="0" fontId="29" fillId="0" borderId="63" xfId="0" applyFont="1" applyBorder="1" applyProtection="1">
      <protection locked="0"/>
    </xf>
    <xf numFmtId="0" fontId="13" fillId="0" borderId="0" xfId="0" applyFont="1" applyBorder="1" applyAlignment="1" applyProtection="1">
      <alignment vertical="center" shrinkToFit="1"/>
      <protection locked="0"/>
    </xf>
    <xf numFmtId="0" fontId="16" fillId="0" borderId="0" xfId="0" applyFont="1" applyBorder="1" applyAlignment="1" applyProtection="1">
      <alignment horizontal="left" vertical="center"/>
      <protection locked="0"/>
    </xf>
    <xf numFmtId="0" fontId="13" fillId="0" borderId="14" xfId="0" applyFont="1" applyBorder="1" applyAlignment="1" applyProtection="1">
      <alignment horizontal="center" vertical="center" textRotation="255" shrinkToFit="1"/>
      <protection locked="0"/>
    </xf>
    <xf numFmtId="0" fontId="13" fillId="0" borderId="14" xfId="0" applyFont="1" applyBorder="1" applyAlignment="1" applyProtection="1">
      <alignment vertical="center" shrinkToFit="1"/>
      <protection locked="0"/>
    </xf>
    <xf numFmtId="0" fontId="41"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29" fillId="0" borderId="0" xfId="0" applyFont="1" applyAlignment="1" applyProtection="1">
      <alignment vertical="center"/>
      <protection locked="0"/>
    </xf>
    <xf numFmtId="0" fontId="0" fillId="0" borderId="0" xfId="0" applyFont="1" applyAlignment="1" applyProtection="1">
      <alignment vertical="center"/>
      <protection locked="0"/>
    </xf>
    <xf numFmtId="49" fontId="29" fillId="0" borderId="0" xfId="0" applyNumberFormat="1" applyFont="1" applyAlignment="1" applyProtection="1">
      <alignment vertical="center"/>
      <protection locked="0"/>
    </xf>
    <xf numFmtId="0" fontId="25" fillId="0" borderId="0" xfId="0" applyFont="1" applyAlignment="1" applyProtection="1">
      <alignment horizontal="left" vertical="center"/>
      <protection locked="0"/>
    </xf>
    <xf numFmtId="0" fontId="17" fillId="0" borderId="0" xfId="0" applyFont="1" applyAlignment="1" applyProtection="1">
      <alignment vertical="center"/>
      <protection locked="0"/>
    </xf>
    <xf numFmtId="0" fontId="14" fillId="0" borderId="171" xfId="0" applyFont="1" applyBorder="1" applyAlignment="1" applyProtection="1">
      <alignment vertical="center"/>
      <protection locked="0"/>
    </xf>
    <xf numFmtId="176" fontId="32" fillId="6" borderId="165" xfId="0" applyNumberFormat="1" applyFont="1" applyFill="1" applyBorder="1" applyAlignment="1" applyProtection="1">
      <alignment horizontal="left" vertical="center"/>
      <protection locked="0"/>
    </xf>
    <xf numFmtId="176" fontId="0" fillId="6" borderId="165" xfId="0" applyNumberFormat="1" applyFont="1" applyFill="1" applyBorder="1" applyAlignment="1" applyProtection="1">
      <alignment horizontal="center" vertical="center"/>
      <protection locked="0"/>
    </xf>
    <xf numFmtId="176" fontId="21" fillId="0" borderId="167" xfId="0" applyNumberFormat="1" applyFont="1" applyBorder="1" applyAlignment="1" applyProtection="1">
      <alignment vertical="center"/>
      <protection locked="0"/>
    </xf>
    <xf numFmtId="176" fontId="30" fillId="0" borderId="167" xfId="0" applyNumberFormat="1" applyFont="1" applyBorder="1" applyAlignment="1" applyProtection="1">
      <alignment horizontal="center" vertical="center"/>
      <protection locked="0"/>
    </xf>
    <xf numFmtId="176" fontId="38" fillId="0" borderId="167" xfId="0" applyNumberFormat="1" applyFont="1" applyBorder="1" applyAlignment="1" applyProtection="1">
      <alignment horizontal="center" vertical="center"/>
      <protection locked="0"/>
    </xf>
    <xf numFmtId="176" fontId="21" fillId="0" borderId="168" xfId="0" applyNumberFormat="1" applyFont="1" applyBorder="1" applyAlignment="1" applyProtection="1">
      <alignment vertical="center"/>
      <protection locked="0"/>
    </xf>
    <xf numFmtId="176" fontId="32" fillId="6" borderId="213" xfId="0" applyNumberFormat="1" applyFont="1" applyFill="1" applyBorder="1" applyAlignment="1" applyProtection="1">
      <alignment horizontal="left" vertical="center"/>
      <protection locked="0"/>
    </xf>
    <xf numFmtId="176" fontId="0" fillId="6" borderId="213" xfId="0" applyNumberFormat="1" applyFont="1" applyFill="1" applyBorder="1" applyAlignment="1" applyProtection="1">
      <alignment horizontal="center" vertical="center"/>
      <protection locked="0"/>
    </xf>
    <xf numFmtId="176" fontId="32" fillId="6" borderId="167" xfId="0" applyNumberFormat="1" applyFont="1" applyFill="1" applyBorder="1" applyAlignment="1" applyProtection="1">
      <alignment horizontal="left" vertical="center"/>
      <protection locked="0"/>
    </xf>
    <xf numFmtId="176" fontId="14" fillId="0" borderId="167" xfId="0" applyNumberFormat="1" applyFont="1" applyBorder="1" applyAlignment="1" applyProtection="1">
      <alignment horizontal="center" vertical="center"/>
      <protection locked="0"/>
    </xf>
    <xf numFmtId="176" fontId="14" fillId="0" borderId="167" xfId="0" applyNumberFormat="1" applyFont="1" applyBorder="1" applyAlignment="1" applyProtection="1">
      <alignment vertical="center"/>
      <protection locked="0"/>
    </xf>
    <xf numFmtId="176" fontId="14" fillId="0" borderId="167" xfId="0" applyNumberFormat="1" applyFont="1" applyBorder="1" applyAlignment="1" applyProtection="1">
      <alignment horizontal="left" vertical="center"/>
      <protection locked="0"/>
    </xf>
    <xf numFmtId="176" fontId="14" fillId="0" borderId="168" xfId="0" applyNumberFormat="1" applyFont="1" applyBorder="1" applyAlignment="1" applyProtection="1">
      <alignment vertical="center"/>
      <protection locked="0"/>
    </xf>
    <xf numFmtId="176" fontId="14" fillId="0" borderId="62" xfId="0" applyNumberFormat="1" applyFont="1" applyBorder="1" applyAlignment="1" applyProtection="1">
      <alignment horizontal="center" vertical="center"/>
      <protection locked="0"/>
    </xf>
    <xf numFmtId="176" fontId="14" fillId="0" borderId="58" xfId="0" applyNumberFormat="1" applyFont="1" applyBorder="1" applyAlignment="1" applyProtection="1">
      <alignment horizontal="center" vertical="center"/>
      <protection locked="0"/>
    </xf>
    <xf numFmtId="0" fontId="18" fillId="0" borderId="32" xfId="0" applyFont="1" applyBorder="1" applyAlignment="1" applyProtection="1">
      <alignment horizontal="center" vertical="center" textRotation="255"/>
      <protection locked="0"/>
    </xf>
    <xf numFmtId="0" fontId="14" fillId="0" borderId="0" xfId="0" applyFont="1" applyAlignment="1" applyProtection="1">
      <alignment vertical="center" shrinkToFit="1"/>
      <protection locked="0"/>
    </xf>
    <xf numFmtId="0" fontId="0" fillId="0" borderId="0" xfId="0" applyFont="1" applyAlignment="1" applyProtection="1">
      <alignment vertical="center" shrinkToFit="1"/>
      <protection locked="0"/>
    </xf>
    <xf numFmtId="176" fontId="26" fillId="6" borderId="47" xfId="0" applyNumberFormat="1" applyFont="1" applyFill="1" applyBorder="1" applyAlignment="1" applyProtection="1">
      <alignment horizontal="center" vertical="center"/>
      <protection locked="0"/>
    </xf>
    <xf numFmtId="176" fontId="37" fillId="6" borderId="23" xfId="0" applyNumberFormat="1" applyFont="1" applyFill="1" applyBorder="1" applyAlignment="1" applyProtection="1">
      <alignment horizontal="left" vertical="center"/>
      <protection locked="0"/>
    </xf>
    <xf numFmtId="176" fontId="37" fillId="6" borderId="70" xfId="0" applyNumberFormat="1" applyFont="1" applyFill="1" applyBorder="1" applyAlignment="1" applyProtection="1">
      <alignment horizontal="left" vertical="center"/>
      <protection locked="0"/>
    </xf>
    <xf numFmtId="176" fontId="26" fillId="6" borderId="16" xfId="0" applyNumberFormat="1" applyFont="1" applyFill="1" applyBorder="1" applyAlignment="1" applyProtection="1">
      <alignment horizontal="center" vertical="center" shrinkToFit="1"/>
      <protection locked="0"/>
    </xf>
    <xf numFmtId="0" fontId="14" fillId="0" borderId="32" xfId="0" applyFont="1" applyBorder="1" applyAlignment="1" applyProtection="1">
      <alignment horizontal="center" vertical="center" textRotation="255"/>
      <protection locked="0"/>
    </xf>
    <xf numFmtId="176" fontId="14" fillId="0" borderId="0" xfId="0" applyNumberFormat="1" applyFont="1" applyAlignment="1" applyProtection="1">
      <alignment vertical="center"/>
      <protection locked="0"/>
    </xf>
    <xf numFmtId="176" fontId="14" fillId="0" borderId="0" xfId="0" applyNumberFormat="1" applyFont="1" applyAlignment="1" applyProtection="1">
      <alignment horizontal="right" vertical="center"/>
      <protection locked="0"/>
    </xf>
    <xf numFmtId="176" fontId="14" fillId="0" borderId="1" xfId="0" applyNumberFormat="1" applyFont="1" applyBorder="1" applyAlignment="1" applyProtection="1">
      <alignment vertical="center"/>
      <protection locked="0"/>
    </xf>
    <xf numFmtId="176" fontId="14" fillId="0" borderId="46" xfId="0" applyNumberFormat="1" applyFont="1" applyBorder="1" applyAlignment="1" applyProtection="1">
      <alignment vertical="center"/>
      <protection locked="0"/>
    </xf>
    <xf numFmtId="176" fontId="43" fillId="0" borderId="1" xfId="0" applyNumberFormat="1" applyFont="1" applyBorder="1" applyAlignment="1" applyProtection="1">
      <alignment horizontal="center" vertical="center"/>
      <protection locked="0"/>
    </xf>
    <xf numFmtId="176" fontId="14" fillId="0" borderId="63" xfId="0" applyNumberFormat="1" applyFont="1" applyBorder="1" applyAlignment="1" applyProtection="1">
      <alignment vertical="center"/>
      <protection locked="0"/>
    </xf>
    <xf numFmtId="0" fontId="18" fillId="0" borderId="32"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42" fillId="4" borderId="60" xfId="0" applyFont="1" applyFill="1" applyBorder="1" applyAlignment="1" applyProtection="1">
      <alignment horizontal="center" vertical="center"/>
      <protection locked="0"/>
    </xf>
    <xf numFmtId="176" fontId="42" fillId="6" borderId="60" xfId="0" applyNumberFormat="1" applyFont="1" applyFill="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176" fontId="14" fillId="0" borderId="58" xfId="0" applyNumberFormat="1" applyFont="1" applyBorder="1" applyAlignment="1" applyProtection="1">
      <alignment vertical="center"/>
      <protection locked="0"/>
    </xf>
    <xf numFmtId="176" fontId="14" fillId="0" borderId="37" xfId="0" applyNumberFormat="1" applyFont="1" applyBorder="1" applyAlignment="1" applyProtection="1">
      <alignment vertical="center"/>
      <protection locked="0"/>
    </xf>
    <xf numFmtId="0" fontId="83" fillId="0" borderId="0" xfId="0" applyFont="1" applyAlignment="1" applyProtection="1">
      <alignment horizontal="center" vertical="center" wrapText="1"/>
      <protection locked="0"/>
    </xf>
    <xf numFmtId="0" fontId="82" fillId="0" borderId="0" xfId="0" applyFont="1" applyAlignment="1" applyProtection="1">
      <alignment horizontal="left" vertical="center" shrinkToFit="1"/>
      <protection locked="0"/>
    </xf>
    <xf numFmtId="0" fontId="83" fillId="0" borderId="0" xfId="0" applyFont="1" applyAlignment="1" applyProtection="1">
      <alignment vertical="center" wrapText="1"/>
      <protection locked="0"/>
    </xf>
    <xf numFmtId="0" fontId="83" fillId="0" borderId="0" xfId="0" applyFont="1" applyAlignment="1" applyProtection="1">
      <alignment vertical="center"/>
      <protection locked="0"/>
    </xf>
    <xf numFmtId="49" fontId="20" fillId="0" borderId="0" xfId="0" applyNumberFormat="1" applyFont="1" applyAlignment="1" applyProtection="1">
      <alignment vertical="center"/>
      <protection locked="0"/>
    </xf>
    <xf numFmtId="0" fontId="25" fillId="0" borderId="0" xfId="0" applyFont="1" applyAlignment="1" applyProtection="1">
      <alignment vertical="center"/>
      <protection locked="0"/>
    </xf>
    <xf numFmtId="0" fontId="29" fillId="5" borderId="134" xfId="0" applyFont="1" applyFill="1" applyBorder="1" applyProtection="1">
      <protection locked="0"/>
    </xf>
    <xf numFmtId="0" fontId="13" fillId="0" borderId="38" xfId="0" applyFont="1" applyBorder="1" applyAlignment="1" applyProtection="1">
      <alignment vertical="center"/>
      <protection locked="0"/>
    </xf>
    <xf numFmtId="0" fontId="29" fillId="0" borderId="38" xfId="0" applyFont="1" applyBorder="1" applyProtection="1">
      <protection locked="0"/>
    </xf>
    <xf numFmtId="0" fontId="29" fillId="0" borderId="172" xfId="0" applyFont="1" applyBorder="1" applyProtection="1">
      <protection locked="0"/>
    </xf>
    <xf numFmtId="0" fontId="18" fillId="6" borderId="1" xfId="0" applyFont="1" applyFill="1" applyBorder="1" applyAlignment="1" applyProtection="1">
      <alignment horizontal="center" vertical="center" shrinkToFit="1"/>
      <protection locked="0"/>
    </xf>
    <xf numFmtId="0" fontId="13" fillId="0" borderId="0" xfId="0" applyFont="1" applyBorder="1" applyAlignment="1" applyProtection="1">
      <alignment vertical="center"/>
      <protection locked="0"/>
    </xf>
    <xf numFmtId="0" fontId="18" fillId="6" borderId="0" xfId="0" applyFont="1" applyFill="1" applyBorder="1" applyAlignment="1" applyProtection="1">
      <alignment horizontal="center" vertical="center" shrinkToFit="1"/>
      <protection locked="0"/>
    </xf>
    <xf numFmtId="0" fontId="14" fillId="6" borderId="1" xfId="0" applyFont="1" applyFill="1" applyBorder="1" applyAlignment="1" applyProtection="1">
      <alignment vertical="center" shrinkToFit="1"/>
      <protection locked="0"/>
    </xf>
    <xf numFmtId="0" fontId="16" fillId="0" borderId="0" xfId="0" applyFont="1" applyBorder="1" applyAlignment="1" applyProtection="1">
      <alignment vertical="center"/>
      <protection locked="0"/>
    </xf>
    <xf numFmtId="0" fontId="29" fillId="6" borderId="0" xfId="0" applyFont="1" applyFill="1" applyBorder="1" applyProtection="1">
      <protection locked="0"/>
    </xf>
    <xf numFmtId="0" fontId="16" fillId="0" borderId="0" xfId="0" applyFont="1" applyFill="1" applyBorder="1" applyAlignment="1" applyProtection="1">
      <alignment vertical="center"/>
      <protection locked="0"/>
    </xf>
    <xf numFmtId="0" fontId="14" fillId="6" borderId="1" xfId="0" applyFont="1" applyFill="1" applyBorder="1" applyAlignment="1" applyProtection="1">
      <alignment vertical="top" wrapText="1"/>
      <protection locked="0"/>
    </xf>
    <xf numFmtId="0" fontId="14" fillId="6" borderId="10" xfId="0" applyFont="1" applyFill="1" applyBorder="1" applyAlignment="1" applyProtection="1">
      <alignment vertical="top" wrapText="1"/>
      <protection locked="0"/>
    </xf>
    <xf numFmtId="0" fontId="14" fillId="6" borderId="5" xfId="0" applyFont="1" applyFill="1" applyBorder="1" applyAlignment="1" applyProtection="1">
      <alignment vertical="top" wrapText="1"/>
      <protection locked="0"/>
    </xf>
    <xf numFmtId="0" fontId="29" fillId="5" borderId="261" xfId="0" applyFont="1" applyFill="1" applyBorder="1" applyAlignment="1" applyProtection="1">
      <alignment vertical="center"/>
      <protection locked="0"/>
    </xf>
    <xf numFmtId="0" fontId="31"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32" fillId="0" borderId="0" xfId="0" applyFont="1" applyAlignment="1" applyProtection="1">
      <alignment horizontal="center" vertical="center"/>
      <protection locked="0"/>
    </xf>
    <xf numFmtId="0" fontId="13" fillId="0" borderId="0" xfId="0" applyFont="1" applyAlignment="1" applyProtection="1">
      <alignment vertical="center" shrinkToFit="1"/>
      <protection locked="0"/>
    </xf>
    <xf numFmtId="0" fontId="13" fillId="5" borderId="158" xfId="0" applyFont="1" applyFill="1" applyBorder="1" applyAlignment="1" applyProtection="1">
      <alignment horizontal="center" vertical="center"/>
      <protection locked="0"/>
    </xf>
    <xf numFmtId="0" fontId="16" fillId="0" borderId="22" xfId="0" applyFont="1" applyBorder="1" applyAlignment="1" applyProtection="1">
      <alignment vertical="center"/>
      <protection locked="0"/>
    </xf>
    <xf numFmtId="0" fontId="16" fillId="0" borderId="82" xfId="0" applyFont="1" applyBorder="1" applyAlignment="1" applyProtection="1">
      <alignment horizontal="center" vertical="center"/>
      <protection locked="0"/>
    </xf>
    <xf numFmtId="0" fontId="14" fillId="6" borderId="1" xfId="0" applyFont="1" applyFill="1" applyBorder="1" applyAlignment="1" applyProtection="1">
      <alignment vertical="center"/>
      <protection locked="0"/>
    </xf>
    <xf numFmtId="0" fontId="0" fillId="6" borderId="3" xfId="0" applyFont="1" applyFill="1" applyBorder="1" applyAlignment="1" applyProtection="1">
      <alignment vertical="top"/>
      <protection locked="0"/>
    </xf>
    <xf numFmtId="0" fontId="0" fillId="6" borderId="3" xfId="0" applyFont="1" applyFill="1" applyBorder="1" applyAlignment="1" applyProtection="1">
      <alignment horizontal="center" vertical="top" wrapText="1"/>
      <protection locked="0"/>
    </xf>
    <xf numFmtId="0" fontId="0" fillId="6" borderId="29" xfId="0" applyFont="1" applyFill="1" applyBorder="1" applyAlignment="1" applyProtection="1">
      <alignment vertical="top" wrapText="1"/>
      <protection locked="0"/>
    </xf>
    <xf numFmtId="176" fontId="16" fillId="0" borderId="0" xfId="0" applyNumberFormat="1" applyFont="1" applyAlignment="1" applyProtection="1">
      <alignment vertical="center"/>
      <protection locked="0"/>
    </xf>
    <xf numFmtId="0" fontId="0" fillId="6" borderId="0" xfId="0" applyFont="1" applyFill="1" applyAlignment="1" applyProtection="1">
      <alignment vertical="top"/>
      <protection locked="0"/>
    </xf>
    <xf numFmtId="0" fontId="0" fillId="6" borderId="0" xfId="0" applyFont="1" applyFill="1" applyAlignment="1" applyProtection="1">
      <alignment horizontal="center" vertical="top" wrapText="1"/>
      <protection locked="0"/>
    </xf>
    <xf numFmtId="0" fontId="0" fillId="6" borderId="46" xfId="0" applyFont="1" applyFill="1" applyBorder="1" applyAlignment="1" applyProtection="1">
      <alignment vertical="top" wrapText="1"/>
      <protection locked="0"/>
    </xf>
    <xf numFmtId="0" fontId="14" fillId="6" borderId="1" xfId="0" applyFont="1" applyFill="1" applyBorder="1" applyAlignment="1" applyProtection="1">
      <alignment vertical="center" wrapText="1"/>
      <protection locked="0"/>
    </xf>
    <xf numFmtId="0" fontId="14" fillId="6" borderId="0" xfId="0" applyFont="1" applyFill="1" applyAlignment="1" applyProtection="1">
      <alignment vertical="center"/>
      <protection locked="0"/>
    </xf>
    <xf numFmtId="0" fontId="16" fillId="0" borderId="3" xfId="0" applyFont="1" applyBorder="1" applyAlignment="1" applyProtection="1">
      <alignment vertical="center"/>
      <protection locked="0"/>
    </xf>
    <xf numFmtId="0" fontId="16" fillId="0" borderId="14" xfId="0" applyFont="1" applyBorder="1" applyAlignment="1" applyProtection="1">
      <alignment vertical="center"/>
      <protection locked="0"/>
    </xf>
    <xf numFmtId="0" fontId="18" fillId="2" borderId="0" xfId="0" applyFont="1" applyFill="1" applyAlignment="1" applyProtection="1">
      <alignment horizontal="center" vertical="center"/>
      <protection locked="0"/>
    </xf>
    <xf numFmtId="0" fontId="16" fillId="0" borderId="0" xfId="0" applyFont="1" applyAlignment="1" applyProtection="1">
      <alignment horizontal="center" vertical="center" wrapText="1"/>
      <protection locked="0"/>
    </xf>
    <xf numFmtId="0" fontId="80" fillId="0" borderId="0" xfId="0" applyFont="1" applyAlignment="1" applyProtection="1">
      <alignment horizontal="right" vertical="center" wrapText="1"/>
      <protection locked="0"/>
    </xf>
    <xf numFmtId="0" fontId="16" fillId="5" borderId="128" xfId="0" applyFont="1" applyFill="1" applyBorder="1" applyAlignment="1" applyProtection="1">
      <alignment vertical="center"/>
      <protection locked="0"/>
    </xf>
    <xf numFmtId="0" fontId="16" fillId="0" borderId="93" xfId="0" applyFont="1" applyBorder="1" applyAlignment="1" applyProtection="1">
      <alignment vertical="center"/>
      <protection locked="0"/>
    </xf>
    <xf numFmtId="0" fontId="16" fillId="0" borderId="100" xfId="0" applyFont="1" applyBorder="1" applyAlignment="1" applyProtection="1">
      <alignment vertical="center" textRotation="255"/>
      <protection locked="0"/>
    </xf>
    <xf numFmtId="0" fontId="20" fillId="6" borderId="216" xfId="0" applyFont="1" applyFill="1" applyBorder="1" applyAlignment="1" applyProtection="1">
      <alignment horizontal="center" vertical="center"/>
      <protection locked="0"/>
    </xf>
    <xf numFmtId="0" fontId="20" fillId="6" borderId="216" xfId="0" applyFont="1" applyFill="1" applyBorder="1" applyAlignment="1" applyProtection="1">
      <alignment vertical="center"/>
      <protection locked="0"/>
    </xf>
    <xf numFmtId="0" fontId="16" fillId="6" borderId="216" xfId="0" applyFont="1" applyFill="1" applyBorder="1" applyAlignment="1" applyProtection="1">
      <alignment horizontal="center" vertical="center"/>
      <protection locked="0"/>
    </xf>
    <xf numFmtId="0" fontId="16" fillId="6" borderId="217" xfId="0" applyFont="1" applyFill="1" applyBorder="1" applyAlignment="1" applyProtection="1">
      <alignment vertical="center"/>
      <protection locked="0"/>
    </xf>
    <xf numFmtId="0" fontId="16" fillId="0" borderId="53" xfId="0" applyFont="1" applyBorder="1" applyAlignment="1" applyProtection="1">
      <alignment vertical="center"/>
      <protection locked="0"/>
    </xf>
    <xf numFmtId="49" fontId="16" fillId="12" borderId="142" xfId="0" applyNumberFormat="1" applyFont="1" applyFill="1" applyBorder="1" applyAlignment="1" applyProtection="1">
      <alignment vertical="center"/>
      <protection locked="0"/>
    </xf>
    <xf numFmtId="49" fontId="16" fillId="12" borderId="33" xfId="0" applyNumberFormat="1" applyFont="1" applyFill="1" applyBorder="1" applyAlignment="1" applyProtection="1">
      <alignment vertical="center"/>
      <protection locked="0"/>
    </xf>
    <xf numFmtId="0" fontId="16" fillId="6" borderId="33" xfId="0" applyFont="1" applyFill="1" applyBorder="1" applyAlignment="1" applyProtection="1">
      <alignment horizontal="center" vertical="center" shrinkToFit="1"/>
      <protection locked="0"/>
    </xf>
    <xf numFmtId="0" fontId="16" fillId="12" borderId="33" xfId="0" applyFont="1" applyFill="1" applyBorder="1" applyAlignment="1" applyProtection="1">
      <alignment vertical="center" shrinkToFit="1"/>
      <protection locked="0"/>
    </xf>
    <xf numFmtId="0" fontId="16" fillId="6" borderId="33" xfId="0" applyFont="1" applyFill="1" applyBorder="1" applyAlignment="1" applyProtection="1">
      <alignment vertical="center" shrinkToFit="1"/>
      <protection locked="0"/>
    </xf>
    <xf numFmtId="0" fontId="16" fillId="6" borderId="114" xfId="0" applyFont="1" applyFill="1" applyBorder="1" applyAlignment="1" applyProtection="1">
      <alignment vertical="center" shrinkToFit="1"/>
      <protection locked="0"/>
    </xf>
    <xf numFmtId="0" fontId="16" fillId="0" borderId="95" xfId="0" applyFont="1" applyBorder="1" applyAlignment="1" applyProtection="1">
      <alignment vertical="center"/>
      <protection locked="0"/>
    </xf>
    <xf numFmtId="176" fontId="16" fillId="0" borderId="0" xfId="0" applyNumberFormat="1" applyFont="1" applyAlignment="1" applyProtection="1">
      <alignment vertical="center" textRotation="255"/>
      <protection locked="0"/>
    </xf>
    <xf numFmtId="0" fontId="16" fillId="0" borderId="63" xfId="0" applyFont="1" applyBorder="1" applyAlignment="1" applyProtection="1">
      <alignment vertical="center" textRotation="255"/>
      <protection locked="0"/>
    </xf>
    <xf numFmtId="0" fontId="20" fillId="6" borderId="53" xfId="0" applyFont="1" applyFill="1" applyBorder="1" applyAlignment="1" applyProtection="1">
      <alignment vertical="center"/>
      <protection locked="0"/>
    </xf>
    <xf numFmtId="0" fontId="20" fillId="6" borderId="53" xfId="0" applyFont="1" applyFill="1" applyBorder="1" applyAlignment="1" applyProtection="1">
      <alignment horizontal="center" vertical="center"/>
      <protection locked="0"/>
    </xf>
    <xf numFmtId="0" fontId="16" fillId="6" borderId="65" xfId="0" applyFont="1" applyFill="1" applyBorder="1" applyAlignment="1" applyProtection="1">
      <alignment vertical="center"/>
      <protection locked="0"/>
    </xf>
    <xf numFmtId="0" fontId="16" fillId="12" borderId="142" xfId="0" applyFont="1" applyFill="1" applyBorder="1" applyAlignment="1" applyProtection="1">
      <alignment vertical="center"/>
      <protection locked="0"/>
    </xf>
    <xf numFmtId="0" fontId="16" fillId="12" borderId="33" xfId="0" applyFont="1" applyFill="1" applyBorder="1" applyAlignment="1" applyProtection="1">
      <alignment vertical="center"/>
      <protection locked="0"/>
    </xf>
    <xf numFmtId="0" fontId="16" fillId="6" borderId="33" xfId="0" applyFont="1" applyFill="1" applyBorder="1" applyAlignment="1" applyProtection="1">
      <alignment vertical="center"/>
      <protection locked="0"/>
    </xf>
    <xf numFmtId="0" fontId="16" fillId="0" borderId="33" xfId="0" applyFont="1" applyBorder="1" applyAlignment="1" applyProtection="1">
      <alignment vertical="center"/>
      <protection locked="0"/>
    </xf>
    <xf numFmtId="49" fontId="16" fillId="0" borderId="0" xfId="0" applyNumberFormat="1" applyFont="1" applyAlignment="1" applyProtection="1">
      <alignment vertical="center"/>
      <protection locked="0"/>
    </xf>
    <xf numFmtId="49" fontId="16" fillId="0" borderId="0" xfId="0" applyNumberFormat="1" applyFont="1" applyAlignment="1" applyProtection="1">
      <alignment vertical="center" textRotation="255"/>
      <protection locked="0"/>
    </xf>
    <xf numFmtId="49" fontId="16" fillId="0" borderId="63" xfId="0" applyNumberFormat="1" applyFont="1" applyBorder="1" applyAlignment="1" applyProtection="1">
      <alignment vertical="center" textRotation="255"/>
      <protection locked="0"/>
    </xf>
    <xf numFmtId="49" fontId="100" fillId="6" borderId="53" xfId="0" applyNumberFormat="1" applyFont="1" applyFill="1" applyBorder="1" applyAlignment="1" applyProtection="1">
      <alignment vertical="center"/>
      <protection locked="0"/>
    </xf>
    <xf numFmtId="49" fontId="20" fillId="6" borderId="53" xfId="0" applyNumberFormat="1" applyFont="1" applyFill="1" applyBorder="1" applyAlignment="1" applyProtection="1">
      <alignment vertical="center"/>
      <protection locked="0"/>
    </xf>
    <xf numFmtId="49" fontId="16" fillId="6" borderId="53" xfId="0" applyNumberFormat="1" applyFont="1" applyFill="1" applyBorder="1" applyAlignment="1" applyProtection="1">
      <alignment horizontal="center" vertical="center"/>
      <protection locked="0"/>
    </xf>
    <xf numFmtId="49" fontId="16" fillId="6" borderId="53" xfId="0" applyNumberFormat="1" applyFont="1" applyFill="1" applyBorder="1" applyAlignment="1" applyProtection="1">
      <alignment vertical="center"/>
      <protection locked="0"/>
    </xf>
    <xf numFmtId="49" fontId="16" fillId="6" borderId="65" xfId="0" applyNumberFormat="1" applyFont="1" applyFill="1" applyBorder="1" applyAlignment="1" applyProtection="1">
      <alignment vertical="center"/>
      <protection locked="0"/>
    </xf>
    <xf numFmtId="49" fontId="16" fillId="0" borderId="53" xfId="0" applyNumberFormat="1" applyFont="1" applyBorder="1" applyAlignment="1" applyProtection="1">
      <alignment vertical="center"/>
      <protection locked="0"/>
    </xf>
    <xf numFmtId="49" fontId="104" fillId="12" borderId="142" xfId="0" applyNumberFormat="1" applyFont="1" applyFill="1" applyBorder="1" applyAlignment="1" applyProtection="1">
      <alignment vertical="center"/>
      <protection locked="0"/>
    </xf>
    <xf numFmtId="49" fontId="104" fillId="12" borderId="33" xfId="0" applyNumberFormat="1" applyFont="1" applyFill="1" applyBorder="1" applyAlignment="1" applyProtection="1">
      <alignment vertical="center"/>
      <protection locked="0"/>
    </xf>
    <xf numFmtId="49" fontId="100" fillId="6" borderId="0" xfId="0" applyNumberFormat="1" applyFont="1" applyFill="1" applyBorder="1" applyAlignment="1" applyProtection="1">
      <alignment vertical="center"/>
      <protection locked="0"/>
    </xf>
    <xf numFmtId="49" fontId="16" fillId="6" borderId="33" xfId="0" applyNumberFormat="1" applyFont="1" applyFill="1" applyBorder="1" applyAlignment="1" applyProtection="1">
      <alignment vertical="center"/>
      <protection locked="0"/>
    </xf>
    <xf numFmtId="49" fontId="16" fillId="0" borderId="33" xfId="0" applyNumberFormat="1" applyFont="1" applyBorder="1" applyAlignment="1" applyProtection="1">
      <alignment vertical="center"/>
      <protection locked="0"/>
    </xf>
    <xf numFmtId="49" fontId="16" fillId="0" borderId="142" xfId="0" applyNumberFormat="1" applyFont="1" applyBorder="1" applyAlignment="1" applyProtection="1">
      <alignment vertical="center"/>
      <protection locked="0"/>
    </xf>
    <xf numFmtId="49" fontId="16" fillId="0" borderId="1" xfId="0" applyNumberFormat="1" applyFont="1" applyBorder="1" applyAlignment="1" applyProtection="1">
      <alignment vertical="center"/>
      <protection locked="0"/>
    </xf>
    <xf numFmtId="0" fontId="16" fillId="0" borderId="145" xfId="0" applyFont="1" applyBorder="1" applyAlignment="1" applyProtection="1">
      <alignment vertical="center" textRotation="255" shrinkToFit="1"/>
      <protection locked="0"/>
    </xf>
    <xf numFmtId="49" fontId="16" fillId="0" borderId="25" xfId="0" applyNumberFormat="1" applyFont="1" applyBorder="1" applyAlignment="1" applyProtection="1">
      <alignment vertical="center"/>
      <protection locked="0"/>
    </xf>
    <xf numFmtId="49" fontId="16" fillId="0" borderId="26" xfId="0" applyNumberFormat="1" applyFont="1" applyBorder="1" applyAlignment="1" applyProtection="1">
      <alignment vertical="center" textRotation="255"/>
      <protection locked="0"/>
    </xf>
    <xf numFmtId="49" fontId="16" fillId="0" borderId="152" xfId="0" applyNumberFormat="1" applyFont="1" applyBorder="1" applyAlignment="1" applyProtection="1">
      <alignment vertical="center"/>
      <protection locked="0"/>
    </xf>
    <xf numFmtId="49" fontId="16" fillId="0" borderId="78" xfId="0" applyNumberFormat="1" applyFont="1" applyBorder="1" applyAlignment="1" applyProtection="1">
      <alignment vertical="center" textRotation="255"/>
      <protection locked="0"/>
    </xf>
    <xf numFmtId="49" fontId="16" fillId="0" borderId="10" xfId="0" applyNumberFormat="1" applyFont="1" applyBorder="1" applyAlignment="1" applyProtection="1">
      <alignment vertical="center"/>
      <protection locked="0"/>
    </xf>
    <xf numFmtId="49" fontId="16" fillId="0" borderId="72" xfId="0" applyNumberFormat="1" applyFont="1" applyBorder="1" applyAlignment="1" applyProtection="1">
      <alignment vertical="center" textRotation="255"/>
      <protection locked="0"/>
    </xf>
    <xf numFmtId="0" fontId="16" fillId="0" borderId="144" xfId="0" applyFont="1" applyBorder="1" applyAlignment="1" applyProtection="1">
      <alignment vertical="center" textRotation="255" shrinkToFit="1"/>
      <protection locked="0"/>
    </xf>
    <xf numFmtId="0" fontId="16" fillId="0" borderId="78" xfId="0" applyFont="1" applyBorder="1" applyAlignment="1" applyProtection="1">
      <alignment vertical="center" textRotation="255"/>
      <protection locked="0"/>
    </xf>
    <xf numFmtId="49" fontId="16" fillId="0" borderId="133" xfId="0" applyNumberFormat="1" applyFont="1" applyBorder="1" applyAlignment="1" applyProtection="1">
      <alignment vertical="center"/>
      <protection locked="0"/>
    </xf>
    <xf numFmtId="49" fontId="16" fillId="0" borderId="125" xfId="0" applyNumberFormat="1" applyFont="1" applyBorder="1" applyAlignment="1" applyProtection="1">
      <alignment vertical="center" textRotation="255"/>
      <protection locked="0"/>
    </xf>
    <xf numFmtId="0" fontId="16" fillId="0" borderId="155" xfId="0" applyFont="1" applyBorder="1" applyAlignment="1" applyProtection="1">
      <alignment vertical="center"/>
      <protection locked="0"/>
    </xf>
    <xf numFmtId="0" fontId="16" fillId="0" borderId="157" xfId="0" applyFont="1" applyBorder="1" applyAlignment="1" applyProtection="1">
      <alignment horizontal="center" vertical="center"/>
      <protection locked="0"/>
    </xf>
    <xf numFmtId="0" fontId="16" fillId="0" borderId="136" xfId="0" applyFont="1" applyBorder="1" applyAlignment="1" applyProtection="1">
      <alignment vertical="center" textRotation="255" shrinkToFit="1"/>
      <protection locked="0"/>
    </xf>
    <xf numFmtId="0" fontId="16" fillId="0" borderId="25" xfId="0" applyFont="1" applyBorder="1" applyAlignment="1" applyProtection="1">
      <alignment vertical="center"/>
      <protection locked="0"/>
    </xf>
    <xf numFmtId="0" fontId="16" fillId="0" borderId="26" xfId="0" applyFont="1" applyBorder="1" applyAlignment="1" applyProtection="1">
      <alignment vertical="center" textRotation="255"/>
      <protection locked="0"/>
    </xf>
    <xf numFmtId="0" fontId="16" fillId="0" borderId="151" xfId="0" applyFont="1" applyBorder="1" applyAlignment="1" applyProtection="1">
      <alignment vertical="center"/>
      <protection locked="0"/>
    </xf>
    <xf numFmtId="0" fontId="16" fillId="0" borderId="0" xfId="0" applyFont="1" applyAlignment="1" applyProtection="1">
      <alignment vertical="center" textRotation="255" shrinkToFit="1"/>
      <protection locked="0"/>
    </xf>
    <xf numFmtId="0" fontId="16" fillId="5" borderId="134" xfId="0" applyFont="1" applyFill="1" applyBorder="1" applyAlignment="1" applyProtection="1">
      <alignment horizontal="center" vertical="center"/>
      <protection locked="0"/>
    </xf>
    <xf numFmtId="49" fontId="16" fillId="0" borderId="3" xfId="0" applyNumberFormat="1" applyFont="1" applyBorder="1" applyAlignment="1" applyProtection="1">
      <alignment vertical="center"/>
      <protection locked="0"/>
    </xf>
    <xf numFmtId="49" fontId="16" fillId="0" borderId="18" xfId="0" applyNumberFormat="1" applyFont="1" applyBorder="1" applyAlignment="1" applyProtection="1">
      <alignment vertical="center"/>
      <protection locked="0"/>
    </xf>
    <xf numFmtId="176" fontId="13" fillId="0" borderId="0" xfId="0" applyNumberFormat="1" applyFont="1" applyAlignment="1" applyProtection="1">
      <alignment vertical="center"/>
      <protection locked="0"/>
    </xf>
    <xf numFmtId="176" fontId="13" fillId="0" borderId="0" xfId="0" applyNumberFormat="1" applyFont="1" applyAlignment="1" applyProtection="1">
      <alignment vertical="center" textRotation="255"/>
      <protection locked="0"/>
    </xf>
    <xf numFmtId="0" fontId="16" fillId="6" borderId="53" xfId="0" applyFont="1" applyFill="1" applyBorder="1" applyAlignment="1" applyProtection="1">
      <alignment horizontal="center" vertical="center"/>
      <protection locked="0"/>
    </xf>
    <xf numFmtId="49" fontId="13" fillId="0" borderId="0" xfId="0" applyNumberFormat="1" applyFont="1" applyAlignment="1" applyProtection="1">
      <alignment vertical="center"/>
      <protection locked="0"/>
    </xf>
    <xf numFmtId="49" fontId="13" fillId="0" borderId="0" xfId="0" applyNumberFormat="1" applyFont="1" applyAlignment="1" applyProtection="1">
      <alignment vertical="center" textRotation="255"/>
      <protection locked="0"/>
    </xf>
    <xf numFmtId="49" fontId="16" fillId="0" borderId="86" xfId="0" applyNumberFormat="1" applyFont="1" applyBorder="1" applyAlignment="1" applyProtection="1">
      <alignment vertical="center" textRotation="255"/>
      <protection locked="0"/>
    </xf>
    <xf numFmtId="0" fontId="14" fillId="5" borderId="128" xfId="0" applyFont="1" applyFill="1" applyBorder="1" applyAlignment="1" applyProtection="1">
      <alignment vertical="center"/>
      <protection locked="0"/>
    </xf>
    <xf numFmtId="49" fontId="13" fillId="5" borderId="158" xfId="0" applyNumberFormat="1" applyFont="1" applyFill="1" applyBorder="1" applyAlignment="1" applyProtection="1">
      <alignment horizontal="center" vertical="center"/>
      <protection locked="0"/>
    </xf>
    <xf numFmtId="0" fontId="14" fillId="0" borderId="22" xfId="0" applyFont="1" applyBorder="1" applyAlignment="1" applyProtection="1">
      <alignment vertical="center"/>
      <protection locked="0"/>
    </xf>
    <xf numFmtId="0" fontId="14" fillId="0" borderId="82" xfId="0" applyFont="1" applyBorder="1" applyAlignment="1" applyProtection="1">
      <alignment vertical="center"/>
      <protection locked="0"/>
    </xf>
    <xf numFmtId="49" fontId="13" fillId="5" borderId="159" xfId="0" applyNumberFormat="1" applyFont="1" applyFill="1" applyBorder="1" applyAlignment="1" applyProtection="1">
      <alignment horizontal="center" vertical="center"/>
      <protection locked="0"/>
    </xf>
    <xf numFmtId="0" fontId="14" fillId="0" borderId="77" xfId="0" applyFont="1" applyBorder="1" applyAlignment="1" applyProtection="1">
      <alignment vertical="center"/>
      <protection locked="0"/>
    </xf>
    <xf numFmtId="0" fontId="14" fillId="0" borderId="78" xfId="0" applyFont="1" applyBorder="1" applyAlignment="1" applyProtection="1">
      <alignment vertical="center"/>
      <protection locked="0"/>
    </xf>
    <xf numFmtId="49" fontId="13" fillId="5" borderId="132" xfId="0" applyNumberFormat="1" applyFont="1" applyFill="1" applyBorder="1" applyAlignment="1" applyProtection="1">
      <alignment horizontal="center" vertical="center"/>
      <protection locked="0"/>
    </xf>
    <xf numFmtId="0" fontId="16" fillId="0" borderId="10" xfId="0" applyFont="1" applyBorder="1" applyAlignment="1" applyProtection="1">
      <alignment horizontal="center" vertical="center" wrapText="1"/>
      <protection locked="0"/>
    </xf>
    <xf numFmtId="0" fontId="29" fillId="0" borderId="14" xfId="0" applyFont="1" applyBorder="1" applyProtection="1">
      <protection locked="0"/>
    </xf>
    <xf numFmtId="0" fontId="13" fillId="0" borderId="14" xfId="0" applyFont="1" applyBorder="1" applyAlignment="1" applyProtection="1">
      <alignment vertical="center"/>
      <protection locked="0"/>
    </xf>
    <xf numFmtId="0" fontId="13" fillId="0" borderId="89" xfId="0" applyFont="1" applyBorder="1" applyAlignment="1" applyProtection="1">
      <alignment vertical="center"/>
      <protection locked="0"/>
    </xf>
    <xf numFmtId="0" fontId="13" fillId="0" borderId="0" xfId="0" applyFont="1" applyFill="1" applyBorder="1" applyAlignment="1" applyProtection="1">
      <alignment horizontal="center" vertical="center" textRotation="255" shrinkToFit="1"/>
      <protection locked="0"/>
    </xf>
    <xf numFmtId="0" fontId="16" fillId="0" borderId="0" xfId="0" applyFont="1" applyFill="1" applyBorder="1" applyAlignment="1" applyProtection="1">
      <alignment vertical="center" wrapText="1" shrinkToFit="1"/>
      <protection locked="0"/>
    </xf>
    <xf numFmtId="0" fontId="89" fillId="0" borderId="0" xfId="0" applyFont="1" applyFill="1" applyBorder="1" applyAlignment="1" applyProtection="1">
      <alignment horizontal="center" vertical="center" shrinkToFit="1"/>
      <protection locked="0"/>
    </xf>
    <xf numFmtId="0" fontId="89" fillId="0" borderId="4" xfId="0" applyFont="1" applyFill="1" applyBorder="1" applyAlignment="1" applyProtection="1">
      <alignment horizontal="center" vertical="center" shrinkToFit="1"/>
      <protection locked="0"/>
    </xf>
    <xf numFmtId="0" fontId="29" fillId="0" borderId="87" xfId="0" applyFont="1" applyBorder="1" applyProtection="1">
      <protection locked="0"/>
    </xf>
    <xf numFmtId="0" fontId="19" fillId="0" borderId="88" xfId="0" applyFont="1" applyBorder="1" applyAlignment="1" applyProtection="1">
      <alignment vertical="center" shrinkToFit="1"/>
      <protection locked="0"/>
    </xf>
    <xf numFmtId="0" fontId="19" fillId="0" borderId="0" xfId="0" applyFont="1" applyAlignment="1" applyProtection="1">
      <alignment horizontal="left" vertical="center"/>
      <protection locked="0"/>
    </xf>
    <xf numFmtId="0" fontId="16" fillId="0" borderId="0" xfId="0" applyFont="1" applyAlignment="1" applyProtection="1">
      <alignment horizontal="left" vertical="top" wrapText="1"/>
      <protection locked="0"/>
    </xf>
    <xf numFmtId="0" fontId="16" fillId="0" borderId="0" xfId="0" applyFont="1" applyAlignment="1" applyProtection="1">
      <alignment horizontal="center" vertical="top" wrapText="1"/>
      <protection locked="0"/>
    </xf>
    <xf numFmtId="0" fontId="29" fillId="0" borderId="0" xfId="0" applyFont="1" applyAlignment="1" applyProtection="1">
      <alignment horizontal="center"/>
      <protection locked="0"/>
    </xf>
    <xf numFmtId="0" fontId="104" fillId="14" borderId="47" xfId="0" applyFont="1" applyFill="1" applyBorder="1" applyAlignment="1" applyProtection="1">
      <alignment horizontal="center" vertical="center"/>
      <protection locked="0"/>
    </xf>
    <xf numFmtId="0" fontId="104" fillId="14" borderId="23" xfId="0" applyFont="1" applyFill="1" applyBorder="1" applyAlignment="1" applyProtection="1">
      <alignment horizontal="center" vertical="center"/>
      <protection locked="0"/>
    </xf>
    <xf numFmtId="0" fontId="110" fillId="6" borderId="111" xfId="0" applyFont="1" applyFill="1" applyBorder="1" applyAlignment="1" applyProtection="1">
      <alignment vertical="center"/>
      <protection locked="0"/>
    </xf>
    <xf numFmtId="0" fontId="110" fillId="6" borderId="38" xfId="0" applyFont="1" applyFill="1" applyBorder="1" applyAlignment="1" applyProtection="1">
      <alignment vertical="center"/>
      <protection locked="0"/>
    </xf>
    <xf numFmtId="0" fontId="110" fillId="6" borderId="63" xfId="0" applyFont="1" applyFill="1" applyBorder="1" applyAlignment="1" applyProtection="1">
      <alignment vertical="center"/>
      <protection locked="0"/>
    </xf>
    <xf numFmtId="0" fontId="110" fillId="6" borderId="35" xfId="0" applyFont="1" applyFill="1" applyBorder="1" applyAlignment="1" applyProtection="1">
      <alignment vertical="center"/>
      <protection locked="0"/>
    </xf>
    <xf numFmtId="0" fontId="110" fillId="6" borderId="5" xfId="0" applyFont="1" applyFill="1" applyBorder="1" applyAlignment="1" applyProtection="1">
      <alignment vertical="center"/>
      <protection locked="0"/>
    </xf>
    <xf numFmtId="0" fontId="112" fillId="6" borderId="5" xfId="0" applyFont="1" applyFill="1" applyBorder="1" applyAlignment="1" applyProtection="1">
      <alignment vertical="center"/>
      <protection locked="0"/>
    </xf>
    <xf numFmtId="0" fontId="112" fillId="6" borderId="5" xfId="0" applyFont="1" applyFill="1" applyBorder="1" applyAlignment="1" applyProtection="1">
      <alignment horizontal="center" vertical="center" shrinkToFit="1"/>
      <protection locked="0"/>
    </xf>
    <xf numFmtId="0" fontId="112" fillId="6" borderId="5" xfId="0" applyFont="1" applyFill="1" applyBorder="1" applyAlignment="1" applyProtection="1">
      <alignment horizontal="left" vertical="center"/>
      <protection locked="0"/>
    </xf>
    <xf numFmtId="0" fontId="112" fillId="0" borderId="72" xfId="0" applyFont="1" applyBorder="1" applyAlignment="1" applyProtection="1">
      <alignment horizontal="center" vertical="center" shrinkToFit="1"/>
      <protection locked="0"/>
    </xf>
    <xf numFmtId="0" fontId="104" fillId="14" borderId="16" xfId="0" applyFont="1" applyFill="1" applyBorder="1" applyAlignment="1" applyProtection="1">
      <alignment horizontal="center" vertical="center"/>
      <protection locked="0"/>
    </xf>
    <xf numFmtId="0" fontId="104" fillId="14" borderId="3" xfId="0" applyFont="1" applyFill="1" applyBorder="1" applyAlignment="1" applyProtection="1">
      <alignment horizontal="center" vertical="center"/>
      <protection locked="0"/>
    </xf>
    <xf numFmtId="0" fontId="104" fillId="14" borderId="1" xfId="0" applyFont="1" applyFill="1" applyBorder="1" applyAlignment="1" applyProtection="1">
      <alignment horizontal="center" vertical="center"/>
      <protection locked="0"/>
    </xf>
    <xf numFmtId="0" fontId="110" fillId="10" borderId="0" xfId="0" applyFont="1" applyFill="1" applyBorder="1" applyAlignment="1" applyProtection="1">
      <alignment horizontal="center" vertical="center"/>
      <protection locked="0"/>
    </xf>
    <xf numFmtId="0" fontId="108" fillId="14" borderId="0" xfId="0" applyFont="1" applyFill="1" applyBorder="1" applyAlignment="1" applyProtection="1">
      <alignment horizontal="left" vertical="center"/>
      <protection locked="0"/>
    </xf>
    <xf numFmtId="0" fontId="110" fillId="10" borderId="178" xfId="0" applyFont="1" applyFill="1" applyBorder="1" applyAlignment="1" applyProtection="1">
      <alignment horizontal="center" vertical="center"/>
      <protection locked="0"/>
    </xf>
    <xf numFmtId="0" fontId="108" fillId="14" borderId="95" xfId="0" applyFont="1" applyFill="1" applyBorder="1" applyAlignment="1" applyProtection="1">
      <alignment horizontal="left" vertical="center"/>
      <protection locked="0"/>
    </xf>
    <xf numFmtId="0" fontId="110" fillId="10" borderId="14" xfId="0" applyFont="1" applyFill="1" applyBorder="1" applyAlignment="1" applyProtection="1">
      <alignment horizontal="center" vertical="center"/>
      <protection locked="0"/>
    </xf>
    <xf numFmtId="0" fontId="108" fillId="14" borderId="14" xfId="0" applyFont="1" applyFill="1" applyBorder="1" applyAlignment="1" applyProtection="1">
      <alignment horizontal="left" vertical="center"/>
      <protection locked="0"/>
    </xf>
    <xf numFmtId="0" fontId="112" fillId="0" borderId="0" xfId="0" applyFont="1" applyAlignment="1" applyProtection="1">
      <alignment horizontal="center" vertical="top"/>
      <protection locked="0"/>
    </xf>
    <xf numFmtId="0" fontId="110" fillId="0" borderId="0" xfId="0" applyFont="1" applyProtection="1">
      <protection locked="0"/>
    </xf>
    <xf numFmtId="0" fontId="112" fillId="0" borderId="0" xfId="0" applyFont="1" applyAlignment="1" applyProtection="1">
      <alignment vertical="center"/>
      <protection locked="0"/>
    </xf>
    <xf numFmtId="0" fontId="11" fillId="0" borderId="0" xfId="0" applyFont="1" applyProtection="1">
      <protection locked="0"/>
    </xf>
    <xf numFmtId="0" fontId="16" fillId="0" borderId="0" xfId="0" applyFont="1" applyAlignment="1" applyProtection="1">
      <alignment vertical="center" wrapText="1"/>
      <protection locked="0"/>
    </xf>
    <xf numFmtId="0" fontId="14" fillId="0" borderId="166" xfId="0" applyFont="1" applyBorder="1" applyAlignment="1" applyProtection="1">
      <alignment vertical="center"/>
      <protection locked="0"/>
    </xf>
    <xf numFmtId="0" fontId="14" fillId="0" borderId="103" xfId="0" applyFont="1" applyBorder="1" applyAlignment="1" applyProtection="1">
      <alignment vertical="center"/>
      <protection locked="0"/>
    </xf>
    <xf numFmtId="0" fontId="14" fillId="0" borderId="104" xfId="0" applyFont="1" applyBorder="1" applyAlignment="1" applyProtection="1">
      <alignment vertical="center"/>
      <protection locked="0"/>
    </xf>
    <xf numFmtId="0" fontId="14" fillId="0" borderId="112" xfId="0" applyFont="1" applyBorder="1" applyAlignment="1" applyProtection="1">
      <alignment vertical="center"/>
      <protection locked="0"/>
    </xf>
    <xf numFmtId="0" fontId="14" fillId="0" borderId="105" xfId="0" applyFont="1" applyBorder="1" applyAlignment="1" applyProtection="1">
      <alignment vertical="center"/>
      <protection locked="0"/>
    </xf>
    <xf numFmtId="0" fontId="14" fillId="0" borderId="0" xfId="0" applyFont="1" applyAlignment="1" applyProtection="1">
      <alignment horizontal="center" vertical="center"/>
      <protection locked="0"/>
    </xf>
    <xf numFmtId="0" fontId="73" fillId="0" borderId="0" xfId="0" applyFont="1" applyBorder="1" applyAlignment="1" applyProtection="1">
      <alignment shrinkToFit="1"/>
      <protection locked="0"/>
    </xf>
    <xf numFmtId="0" fontId="16" fillId="14" borderId="33" xfId="0" applyFont="1" applyFill="1" applyBorder="1" applyAlignment="1" applyProtection="1">
      <alignment horizontal="center" vertical="center"/>
      <protection locked="0"/>
    </xf>
    <xf numFmtId="0" fontId="16" fillId="0" borderId="33" xfId="0" applyFont="1" applyFill="1" applyBorder="1" applyAlignment="1" applyProtection="1">
      <alignment horizontal="center" vertical="center"/>
      <protection locked="0"/>
    </xf>
    <xf numFmtId="0" fontId="16" fillId="14" borderId="213" xfId="0" applyFont="1" applyFill="1" applyBorder="1" applyAlignment="1" applyProtection="1">
      <alignment horizontal="center" vertical="center"/>
      <protection locked="0"/>
    </xf>
    <xf numFmtId="0" fontId="16" fillId="14" borderId="305" xfId="0" applyFont="1" applyFill="1" applyBorder="1" applyAlignment="1" applyProtection="1">
      <alignment horizontal="center" vertical="center"/>
      <protection locked="0"/>
    </xf>
    <xf numFmtId="0" fontId="16" fillId="0" borderId="3" xfId="0" applyFont="1" applyFill="1" applyBorder="1" applyAlignment="1" applyProtection="1">
      <alignment horizontal="center" vertical="center"/>
      <protection locked="0"/>
    </xf>
    <xf numFmtId="0" fontId="16" fillId="14" borderId="193" xfId="0" applyFont="1" applyFill="1" applyBorder="1" applyAlignment="1" applyProtection="1">
      <alignment horizontal="center" vertical="center"/>
      <protection locked="0"/>
    </xf>
    <xf numFmtId="0" fontId="16" fillId="14" borderId="93" xfId="0" applyFont="1" applyFill="1" applyBorder="1" applyAlignment="1" applyProtection="1">
      <alignment horizontal="center" vertical="center"/>
      <protection locked="0"/>
    </xf>
    <xf numFmtId="0" fontId="0" fillId="0" borderId="93" xfId="0" applyBorder="1" applyProtection="1">
      <protection locked="0"/>
    </xf>
    <xf numFmtId="0" fontId="0" fillId="0" borderId="100" xfId="0" applyBorder="1" applyProtection="1">
      <protection locked="0"/>
    </xf>
    <xf numFmtId="0" fontId="16" fillId="2" borderId="33" xfId="0" applyFont="1" applyFill="1" applyBorder="1" applyAlignment="1" applyProtection="1">
      <alignment vertical="center" shrinkToFit="1"/>
      <protection locked="0"/>
    </xf>
    <xf numFmtId="0" fontId="16" fillId="2" borderId="33" xfId="0" applyFont="1" applyFill="1" applyBorder="1" applyAlignment="1" applyProtection="1">
      <alignment horizontal="left" vertical="center" shrinkToFit="1"/>
      <protection locked="0"/>
    </xf>
    <xf numFmtId="0" fontId="16" fillId="2" borderId="5" xfId="0" applyFont="1" applyFill="1" applyBorder="1" applyAlignment="1" applyProtection="1">
      <alignment vertical="center" shrinkToFit="1"/>
      <protection locked="0"/>
    </xf>
    <xf numFmtId="0" fontId="16" fillId="14" borderId="95" xfId="0" applyFont="1" applyFill="1" applyBorder="1" applyAlignment="1" applyProtection="1">
      <alignment horizontal="center" vertical="center"/>
      <protection locked="0"/>
    </xf>
    <xf numFmtId="0" fontId="16" fillId="14" borderId="275" xfId="0" applyFont="1" applyFill="1" applyBorder="1" applyAlignment="1" applyProtection="1">
      <alignment horizontal="center" vertical="center"/>
      <protection locked="0"/>
    </xf>
    <xf numFmtId="0" fontId="16" fillId="14" borderId="175" xfId="0" applyFont="1" applyFill="1" applyBorder="1" applyAlignment="1" applyProtection="1">
      <alignment horizontal="center" vertical="center"/>
      <protection locked="0"/>
    </xf>
    <xf numFmtId="0" fontId="13" fillId="2" borderId="0" xfId="0" applyFont="1" applyFill="1" applyAlignment="1" applyProtection="1">
      <alignment horizontal="center" vertical="center" shrinkToFit="1"/>
      <protection locked="0"/>
    </xf>
    <xf numFmtId="0" fontId="16" fillId="14" borderId="247" xfId="0" applyFont="1" applyFill="1" applyBorder="1" applyAlignment="1" applyProtection="1">
      <alignment horizontal="center" vertical="center"/>
      <protection locked="0"/>
    </xf>
    <xf numFmtId="0" fontId="16" fillId="14" borderId="22"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shrinkToFit="1"/>
      <protection locked="0"/>
    </xf>
    <xf numFmtId="0" fontId="16" fillId="14" borderId="77" xfId="0" applyFont="1" applyFill="1" applyBorder="1" applyAlignment="1" applyProtection="1">
      <alignment horizontal="center" vertical="center"/>
      <protection locked="0"/>
    </xf>
    <xf numFmtId="0" fontId="16" fillId="2" borderId="14" xfId="0" applyFont="1" applyFill="1" applyBorder="1" applyAlignment="1" applyProtection="1">
      <alignment vertical="center" shrinkToFit="1"/>
      <protection locked="0"/>
    </xf>
    <xf numFmtId="0" fontId="13" fillId="2" borderId="14" xfId="0" applyFont="1" applyFill="1" applyBorder="1" applyAlignment="1" applyProtection="1">
      <alignment horizontal="center" vertical="center" shrinkToFit="1"/>
      <protection locked="0"/>
    </xf>
    <xf numFmtId="0" fontId="0" fillId="0" borderId="0" xfId="0" applyFont="1" applyProtection="1">
      <protection locked="0"/>
    </xf>
    <xf numFmtId="0" fontId="0" fillId="0" borderId="94" xfId="0" applyFont="1" applyBorder="1" applyAlignment="1" applyProtection="1">
      <alignment horizontal="center"/>
      <protection locked="0"/>
    </xf>
    <xf numFmtId="0" fontId="0" fillId="0" borderId="94" xfId="0" applyFont="1" applyBorder="1" applyProtection="1">
      <protection locked="0"/>
    </xf>
    <xf numFmtId="0" fontId="0" fillId="0" borderId="110" xfId="0" applyFont="1" applyBorder="1" applyProtection="1">
      <protection locked="0"/>
    </xf>
    <xf numFmtId="0" fontId="0" fillId="0" borderId="95" xfId="0" applyFont="1" applyBorder="1" applyAlignment="1" applyProtection="1">
      <alignment horizontal="center"/>
      <protection locked="0"/>
    </xf>
    <xf numFmtId="0" fontId="0" fillId="0" borderId="95" xfId="0" applyFont="1" applyBorder="1" applyProtection="1">
      <protection locked="0"/>
    </xf>
    <xf numFmtId="0" fontId="0" fillId="0" borderId="125" xfId="0" applyFont="1" applyBorder="1" applyProtection="1">
      <protection locked="0"/>
    </xf>
    <xf numFmtId="0" fontId="0" fillId="0" borderId="14" xfId="0" applyFont="1" applyBorder="1" applyAlignment="1" applyProtection="1">
      <alignment horizontal="center"/>
      <protection locked="0"/>
    </xf>
    <xf numFmtId="0" fontId="0" fillId="0" borderId="14" xfId="0" applyFont="1" applyBorder="1" applyProtection="1">
      <protection locked="0"/>
    </xf>
    <xf numFmtId="0" fontId="0" fillId="0" borderId="89" xfId="0" applyFont="1" applyBorder="1" applyProtection="1">
      <protection locked="0"/>
    </xf>
    <xf numFmtId="0" fontId="16" fillId="0" borderId="5"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16" fillId="14" borderId="2" xfId="0" applyFont="1" applyFill="1" applyBorder="1" applyAlignment="1" applyProtection="1">
      <alignment horizontal="center" vertical="center"/>
      <protection locked="0"/>
    </xf>
    <xf numFmtId="0" fontId="16" fillId="0" borderId="2" xfId="0" applyFont="1" applyBorder="1" applyAlignment="1" applyProtection="1">
      <alignment vertical="center"/>
      <protection locked="0"/>
    </xf>
    <xf numFmtId="0" fontId="16" fillId="0" borderId="8" xfId="0" applyFont="1" applyBorder="1" applyAlignment="1" applyProtection="1">
      <alignment vertical="center"/>
      <protection locked="0"/>
    </xf>
    <xf numFmtId="0" fontId="16" fillId="0" borderId="10" xfId="0" applyFont="1" applyBorder="1" applyAlignment="1" applyProtection="1">
      <alignment vertical="center"/>
      <protection locked="0"/>
    </xf>
    <xf numFmtId="0" fontId="15" fillId="0" borderId="0" xfId="0" applyFont="1" applyAlignment="1" applyProtection="1">
      <alignment vertical="center" shrinkToFit="1"/>
      <protection locked="0"/>
    </xf>
    <xf numFmtId="177" fontId="84" fillId="0" borderId="0" xfId="0" applyNumberFormat="1" applyFont="1" applyAlignment="1" applyProtection="1">
      <alignment horizontal="center" vertical="center" shrinkToFit="1"/>
      <protection locked="0"/>
    </xf>
    <xf numFmtId="177" fontId="13" fillId="0" borderId="0" xfId="0" applyNumberFormat="1" applyFont="1" applyAlignment="1" applyProtection="1">
      <alignment horizontal="center" vertical="center" shrinkToFit="1"/>
      <protection locked="0"/>
    </xf>
    <xf numFmtId="177" fontId="13" fillId="14" borderId="0" xfId="0" applyNumberFormat="1" applyFont="1" applyFill="1" applyAlignment="1" applyProtection="1">
      <alignment horizontal="center" vertical="center" shrinkToFit="1"/>
      <protection locked="0"/>
    </xf>
    <xf numFmtId="0" fontId="0" fillId="0" borderId="296" xfId="0" applyFont="1" applyBorder="1" applyProtection="1">
      <protection locked="0"/>
    </xf>
    <xf numFmtId="0" fontId="26" fillId="0" borderId="298" xfId="0" applyFont="1" applyBorder="1" applyAlignment="1" applyProtection="1">
      <alignment horizontal="left" vertical="top" wrapText="1"/>
      <protection locked="0"/>
    </xf>
    <xf numFmtId="0" fontId="0" fillId="0" borderId="0" xfId="0" applyFont="1" applyBorder="1" applyProtection="1">
      <protection locked="0"/>
    </xf>
    <xf numFmtId="0" fontId="0" fillId="0" borderId="299" xfId="0" applyFont="1" applyBorder="1" applyProtection="1">
      <protection locked="0"/>
    </xf>
    <xf numFmtId="0" fontId="26" fillId="0" borderId="300" xfId="0" applyFont="1" applyBorder="1" applyAlignment="1" applyProtection="1">
      <alignment horizontal="left" vertical="top" wrapText="1"/>
      <protection locked="0"/>
    </xf>
    <xf numFmtId="0" fontId="0" fillId="0" borderId="301" xfId="0" applyFont="1" applyBorder="1" applyProtection="1">
      <protection locked="0"/>
    </xf>
    <xf numFmtId="0" fontId="26" fillId="0" borderId="303" xfId="0" applyFont="1" applyBorder="1" applyAlignment="1" applyProtection="1">
      <alignment horizontal="left" vertical="top" wrapText="1"/>
      <protection locked="0"/>
    </xf>
    <xf numFmtId="0" fontId="26" fillId="0" borderId="0" xfId="0" applyFont="1" applyBorder="1" applyAlignment="1" applyProtection="1">
      <alignment horizontal="left" vertical="top" wrapText="1"/>
      <protection locked="0"/>
    </xf>
    <xf numFmtId="0" fontId="13" fillId="0" borderId="0" xfId="0" applyFont="1" applyBorder="1" applyAlignment="1" applyProtection="1">
      <alignment horizontal="distributed" vertical="center"/>
      <protection locked="0"/>
    </xf>
    <xf numFmtId="0" fontId="13" fillId="0" borderId="0" xfId="0" applyFont="1" applyBorder="1" applyAlignment="1" applyProtection="1">
      <alignment horizontal="center" vertical="center" wrapText="1"/>
      <protection locked="0"/>
    </xf>
    <xf numFmtId="0" fontId="16" fillId="0" borderId="0"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79" fillId="0" borderId="0" xfId="0" applyFont="1" applyBorder="1" applyAlignment="1" applyProtection="1">
      <alignment horizontal="justify"/>
      <protection locked="0"/>
    </xf>
    <xf numFmtId="0" fontId="16" fillId="0" borderId="0" xfId="0" applyFont="1" applyBorder="1" applyAlignment="1" applyProtection="1">
      <alignment horizontal="center" vertical="center"/>
      <protection locked="0"/>
    </xf>
    <xf numFmtId="0" fontId="13" fillId="0" borderId="43"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70" fillId="0" borderId="27" xfId="0" applyFont="1" applyBorder="1" applyAlignment="1" applyProtection="1">
      <alignment vertical="top" wrapText="1"/>
      <protection locked="0"/>
    </xf>
    <xf numFmtId="49" fontId="28" fillId="14" borderId="19" xfId="0" applyNumberFormat="1" applyFont="1" applyFill="1" applyBorder="1" applyAlignment="1" applyProtection="1">
      <alignment vertical="top"/>
      <protection locked="0"/>
    </xf>
    <xf numFmtId="49" fontId="14" fillId="14" borderId="6" xfId="0" applyNumberFormat="1" applyFont="1" applyFill="1" applyBorder="1" applyAlignment="1" applyProtection="1">
      <alignment vertical="top"/>
      <protection locked="0"/>
    </xf>
    <xf numFmtId="49" fontId="14" fillId="14" borderId="311" xfId="0" applyNumberFormat="1" applyFont="1" applyFill="1" applyBorder="1" applyAlignment="1" applyProtection="1">
      <alignment vertical="top"/>
      <protection locked="0"/>
    </xf>
    <xf numFmtId="49" fontId="28" fillId="14" borderId="16"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protection locked="0"/>
    </xf>
    <xf numFmtId="49" fontId="28" fillId="14" borderId="307" xfId="0" applyNumberFormat="1" applyFont="1" applyFill="1" applyBorder="1" applyAlignment="1" applyProtection="1">
      <alignment vertical="top"/>
      <protection locked="0"/>
    </xf>
    <xf numFmtId="49" fontId="28" fillId="14" borderId="277"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wrapText="1"/>
      <protection locked="0"/>
    </xf>
    <xf numFmtId="49" fontId="28" fillId="14" borderId="71" xfId="0" applyNumberFormat="1" applyFont="1" applyFill="1" applyBorder="1" applyAlignment="1" applyProtection="1">
      <alignment vertical="top" wrapText="1"/>
      <protection locked="0"/>
    </xf>
    <xf numFmtId="49" fontId="28" fillId="14" borderId="1"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protection locked="0"/>
    </xf>
    <xf numFmtId="49" fontId="28" fillId="14" borderId="308" xfId="0" applyNumberFormat="1" applyFont="1" applyFill="1" applyBorder="1" applyAlignment="1" applyProtection="1">
      <alignment vertical="top"/>
      <protection locked="0"/>
    </xf>
    <xf numFmtId="49" fontId="28" fillId="14" borderId="306"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4" fillId="0" borderId="0" xfId="0" applyFont="1" applyFill="1" applyBorder="1" applyAlignment="1" applyProtection="1">
      <alignment horizontal="center" vertical="center" wrapText="1" shrinkToFit="1"/>
      <protection locked="0"/>
    </xf>
    <xf numFmtId="0" fontId="16" fillId="14" borderId="23" xfId="0" applyFont="1" applyFill="1" applyBorder="1" applyAlignment="1" applyProtection="1">
      <alignment horizontal="center" vertical="center"/>
      <protection locked="0"/>
    </xf>
    <xf numFmtId="0" fontId="14" fillId="0" borderId="23" xfId="0" applyFont="1" applyBorder="1" applyAlignment="1" applyProtection="1">
      <alignment vertical="center"/>
      <protection locked="0"/>
    </xf>
    <xf numFmtId="0" fontId="16" fillId="0" borderId="23" xfId="0" applyFont="1" applyBorder="1" applyAlignment="1" applyProtection="1">
      <alignment horizontal="left" vertical="center" shrinkToFit="1"/>
      <protection locked="0"/>
    </xf>
    <xf numFmtId="0" fontId="16" fillId="10" borderId="23" xfId="0" applyFont="1" applyFill="1" applyBorder="1" applyAlignment="1" applyProtection="1">
      <alignment horizontal="center" vertical="center" shrinkToFit="1"/>
      <protection locked="0"/>
    </xf>
    <xf numFmtId="0" fontId="16" fillId="10" borderId="23" xfId="0" applyFont="1" applyFill="1" applyBorder="1" applyAlignment="1" applyProtection="1">
      <alignment horizontal="center" vertical="center"/>
      <protection locked="0"/>
    </xf>
    <xf numFmtId="0" fontId="16" fillId="10" borderId="23" xfId="0" applyFont="1" applyFill="1" applyBorder="1" applyAlignment="1" applyProtection="1">
      <alignment horizontal="left" vertical="center" shrinkToFit="1"/>
      <protection locked="0"/>
    </xf>
    <xf numFmtId="0" fontId="16" fillId="10" borderId="85" xfId="0" applyFont="1" applyFill="1" applyBorder="1" applyAlignment="1" applyProtection="1">
      <alignment horizontal="left" vertical="center" shrinkToFit="1"/>
      <protection locked="0"/>
    </xf>
    <xf numFmtId="0" fontId="0" fillId="0" borderId="0" xfId="0" applyFont="1" applyFill="1" applyBorder="1" applyAlignment="1" applyProtection="1">
      <protection locked="0"/>
    </xf>
    <xf numFmtId="0" fontId="16" fillId="14" borderId="10" xfId="0" applyFont="1" applyFill="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16" fillId="10" borderId="0" xfId="0" applyFont="1" applyFill="1" applyBorder="1" applyAlignment="1" applyProtection="1">
      <alignment horizontal="center" vertical="center" shrinkToFit="1"/>
      <protection locked="0"/>
    </xf>
    <xf numFmtId="0" fontId="16" fillId="10" borderId="5" xfId="0" applyFont="1" applyFill="1" applyBorder="1" applyAlignment="1" applyProtection="1">
      <alignment horizontal="center" vertical="center" shrinkToFit="1"/>
      <protection locked="0"/>
    </xf>
    <xf numFmtId="0" fontId="14" fillId="0" borderId="5" xfId="0" applyFont="1" applyBorder="1" applyAlignment="1" applyProtection="1">
      <alignment vertical="center"/>
      <protection locked="0"/>
    </xf>
    <xf numFmtId="0" fontId="16" fillId="10" borderId="5" xfId="0" applyFont="1" applyFill="1" applyBorder="1" applyAlignment="1" applyProtection="1">
      <alignment horizontal="left" vertical="center" shrinkToFit="1"/>
      <protection locked="0"/>
    </xf>
    <xf numFmtId="0" fontId="16" fillId="10" borderId="5" xfId="0" applyFont="1" applyFill="1" applyBorder="1" applyAlignment="1" applyProtection="1">
      <alignment horizontal="center" vertical="center"/>
      <protection locked="0"/>
    </xf>
    <xf numFmtId="0" fontId="16" fillId="14" borderId="5" xfId="0" applyFont="1" applyFill="1" applyBorder="1" applyAlignment="1" applyProtection="1">
      <alignment vertical="center"/>
      <protection locked="0"/>
    </xf>
    <xf numFmtId="0" fontId="16" fillId="14" borderId="5" xfId="0" applyFont="1" applyFill="1" applyBorder="1" applyAlignment="1" applyProtection="1">
      <alignment horizontal="left" vertical="center" shrinkToFit="1"/>
      <protection locked="0"/>
    </xf>
    <xf numFmtId="0" fontId="16" fillId="14" borderId="72" xfId="0" applyFont="1" applyFill="1" applyBorder="1" applyAlignment="1" applyProtection="1">
      <alignment horizontal="left" vertical="center" shrinkToFit="1"/>
      <protection locked="0"/>
    </xf>
    <xf numFmtId="0" fontId="0" fillId="0" borderId="3" xfId="0" applyFont="1" applyBorder="1" applyProtection="1">
      <protection locked="0"/>
    </xf>
    <xf numFmtId="0" fontId="0" fillId="0" borderId="38" xfId="0" applyFont="1" applyBorder="1" applyProtection="1">
      <protection locked="0"/>
    </xf>
    <xf numFmtId="0" fontId="0" fillId="0" borderId="172" xfId="0" applyFont="1" applyBorder="1" applyProtection="1">
      <protection locked="0"/>
    </xf>
    <xf numFmtId="49" fontId="16" fillId="14" borderId="33" xfId="0" applyNumberFormat="1" applyFont="1" applyFill="1" applyBorder="1" applyAlignment="1" applyProtection="1">
      <alignment horizontal="center" vertical="center" shrinkToFit="1"/>
      <protection locked="0"/>
    </xf>
    <xf numFmtId="49" fontId="16" fillId="0" borderId="33" xfId="0" applyNumberFormat="1" applyFont="1" applyBorder="1" applyAlignment="1" applyProtection="1">
      <alignment horizontal="center" vertical="center" shrinkToFit="1"/>
      <protection locked="0"/>
    </xf>
    <xf numFmtId="49" fontId="16" fillId="2" borderId="33" xfId="0" applyNumberFormat="1" applyFont="1" applyFill="1" applyBorder="1" applyAlignment="1" applyProtection="1">
      <alignment vertical="center" shrinkToFit="1"/>
      <protection locked="0"/>
    </xf>
    <xf numFmtId="49" fontId="16" fillId="2" borderId="33" xfId="0" applyNumberFormat="1" applyFont="1" applyFill="1" applyBorder="1" applyAlignment="1" applyProtection="1">
      <alignment horizontal="center" vertical="center" shrinkToFit="1"/>
      <protection locked="0"/>
    </xf>
    <xf numFmtId="49" fontId="16" fillId="2" borderId="86" xfId="0" applyNumberFormat="1" applyFont="1" applyFill="1" applyBorder="1" applyAlignment="1" applyProtection="1">
      <alignment horizontal="center" vertical="center" shrinkToFit="1"/>
      <protection locked="0"/>
    </xf>
    <xf numFmtId="0" fontId="16" fillId="0" borderId="33" xfId="0" applyFont="1" applyBorder="1" applyAlignment="1" applyProtection="1">
      <alignment horizontal="left" vertical="center" shrinkToFit="1"/>
      <protection locked="0"/>
    </xf>
    <xf numFmtId="0" fontId="16" fillId="0" borderId="86" xfId="0" applyFont="1" applyBorder="1" applyAlignment="1" applyProtection="1">
      <alignment horizontal="left" vertical="center" shrinkToFit="1"/>
      <protection locked="0"/>
    </xf>
    <xf numFmtId="0" fontId="16" fillId="0" borderId="5" xfId="0" applyFont="1" applyBorder="1" applyAlignment="1" applyProtection="1">
      <alignment horizontal="left" vertical="center" shrinkToFit="1"/>
      <protection locked="0"/>
    </xf>
    <xf numFmtId="0" fontId="16" fillId="0" borderId="72" xfId="0" applyFont="1" applyBorder="1" applyAlignment="1" applyProtection="1">
      <alignment horizontal="left" vertical="center" shrinkToFit="1"/>
      <protection locked="0"/>
    </xf>
    <xf numFmtId="0" fontId="0" fillId="0" borderId="33" xfId="0" applyFont="1" applyBorder="1" applyAlignment="1" applyProtection="1">
      <alignment horizontal="center"/>
      <protection locked="0"/>
    </xf>
    <xf numFmtId="0" fontId="0" fillId="0" borderId="33" xfId="0" applyFont="1" applyBorder="1" applyProtection="1">
      <protection locked="0"/>
    </xf>
    <xf numFmtId="0" fontId="0" fillId="0" borderId="86" xfId="0" applyFont="1" applyBorder="1" applyProtection="1">
      <protection locked="0"/>
    </xf>
    <xf numFmtId="0" fontId="0" fillId="0" borderId="96" xfId="0" applyFont="1" applyBorder="1" applyProtection="1">
      <protection locked="0"/>
    </xf>
    <xf numFmtId="0" fontId="16" fillId="14" borderId="96" xfId="0" applyFont="1" applyFill="1" applyBorder="1" applyAlignment="1" applyProtection="1">
      <alignment horizontal="center" vertical="center"/>
      <protection locked="0"/>
    </xf>
    <xf numFmtId="0" fontId="0" fillId="0" borderId="177" xfId="0" applyFont="1" applyBorder="1" applyProtection="1">
      <protection locked="0"/>
    </xf>
    <xf numFmtId="0" fontId="0" fillId="0" borderId="175" xfId="0" applyFont="1" applyBorder="1" applyProtection="1">
      <protection locked="0"/>
    </xf>
    <xf numFmtId="0" fontId="0" fillId="0" borderId="176" xfId="0" applyFont="1" applyBorder="1" applyProtection="1">
      <protection locked="0"/>
    </xf>
    <xf numFmtId="178" fontId="13" fillId="0" borderId="0" xfId="0" applyNumberFormat="1" applyFont="1" applyFill="1" applyBorder="1" applyAlignment="1">
      <alignment vertical="center" shrinkToFit="1"/>
    </xf>
    <xf numFmtId="178" fontId="16" fillId="14" borderId="78" xfId="0" applyNumberFormat="1" applyFont="1" applyFill="1" applyBorder="1" applyAlignment="1">
      <alignment vertical="center" shrinkToFit="1"/>
    </xf>
    <xf numFmtId="178" fontId="16" fillId="14" borderId="125" xfId="0" applyNumberFormat="1" applyFont="1" applyFill="1" applyBorder="1" applyAlignment="1">
      <alignment vertical="center" shrinkToFit="1"/>
    </xf>
    <xf numFmtId="178" fontId="16" fillId="14" borderId="176" xfId="0" applyNumberFormat="1" applyFont="1" applyFill="1" applyBorder="1" applyAlignment="1">
      <alignment vertical="center" shrinkToFit="1"/>
    </xf>
    <xf numFmtId="178" fontId="16" fillId="14" borderId="204" xfId="0" applyNumberFormat="1" applyFont="1" applyFill="1" applyBorder="1" applyAlignment="1">
      <alignment vertical="center" shrinkToFit="1"/>
    </xf>
    <xf numFmtId="178" fontId="16" fillId="14" borderId="179" xfId="0" applyNumberFormat="1" applyFont="1" applyFill="1" applyBorder="1" applyAlignment="1">
      <alignment vertical="center" shrinkToFit="1"/>
    </xf>
    <xf numFmtId="178" fontId="16" fillId="14" borderId="320" xfId="0" applyNumberFormat="1" applyFont="1" applyFill="1" applyBorder="1" applyAlignment="1">
      <alignment vertical="center" shrinkToFit="1"/>
    </xf>
    <xf numFmtId="179" fontId="69" fillId="0" borderId="179" xfId="2" applyNumberFormat="1" applyFont="1" applyBorder="1" applyAlignment="1" applyProtection="1">
      <alignment vertical="center" shrinkToFit="1"/>
      <protection locked="0"/>
    </xf>
    <xf numFmtId="179" fontId="69" fillId="15" borderId="11" xfId="2" applyNumberFormat="1" applyFont="1" applyFill="1" applyBorder="1" applyAlignment="1" applyProtection="1">
      <alignment vertical="center" shrinkToFit="1"/>
    </xf>
    <xf numFmtId="49" fontId="69" fillId="0" borderId="195" xfId="16" applyNumberFormat="1" applyFont="1" applyBorder="1" applyAlignment="1" applyProtection="1">
      <alignment horizontal="center" vertical="center"/>
      <protection locked="0"/>
    </xf>
    <xf numFmtId="49" fontId="69" fillId="0" borderId="38" xfId="16" applyNumberFormat="1" applyFont="1" applyBorder="1" applyAlignment="1" applyProtection="1">
      <alignment horizontal="center" vertical="center"/>
      <protection locked="0"/>
    </xf>
    <xf numFmtId="0" fontId="69" fillId="0" borderId="95" xfId="16" applyFont="1" applyFill="1" applyBorder="1" applyAlignment="1" applyProtection="1">
      <alignment vertical="center" shrinkToFit="1"/>
      <protection locked="0"/>
    </xf>
    <xf numFmtId="0" fontId="69" fillId="0" borderId="38" xfId="16" applyFont="1" applyFill="1" applyBorder="1" applyAlignment="1" applyProtection="1">
      <alignment vertical="center" shrinkToFit="1"/>
      <protection locked="0"/>
    </xf>
    <xf numFmtId="0" fontId="69" fillId="0" borderId="2" xfId="16" applyFont="1" applyFill="1" applyBorder="1" applyAlignment="1" applyProtection="1">
      <alignment vertical="center" shrinkToFit="1"/>
      <protection locked="0"/>
    </xf>
    <xf numFmtId="0" fontId="69" fillId="0" borderId="33" xfId="16" applyFont="1" applyFill="1" applyBorder="1" applyAlignment="1" applyProtection="1">
      <alignment vertical="center" shrinkToFit="1"/>
      <protection locked="0"/>
    </xf>
    <xf numFmtId="38" fontId="0" fillId="0" borderId="0" xfId="24" applyFont="1">
      <alignment vertical="center"/>
    </xf>
    <xf numFmtId="0" fontId="2" fillId="0" borderId="0" xfId="25">
      <alignment vertical="center"/>
    </xf>
    <xf numFmtId="38" fontId="0" fillId="0" borderId="5" xfId="24" applyFont="1" applyBorder="1">
      <alignment vertical="center"/>
    </xf>
    <xf numFmtId="38" fontId="0" fillId="0" borderId="0" xfId="24" applyFont="1" applyBorder="1">
      <alignment vertical="center"/>
    </xf>
    <xf numFmtId="38" fontId="0" fillId="0" borderId="11" xfId="24" applyFont="1" applyBorder="1">
      <alignment vertical="center"/>
    </xf>
    <xf numFmtId="38" fontId="0" fillId="0" borderId="9" xfId="24" applyFont="1" applyBorder="1" applyAlignment="1">
      <alignment vertical="center"/>
    </xf>
    <xf numFmtId="38" fontId="0" fillId="0" borderId="236" xfId="24" applyFont="1" applyBorder="1">
      <alignment vertical="center"/>
    </xf>
    <xf numFmtId="38" fontId="0" fillId="5" borderId="11" xfId="24" applyFont="1" applyFill="1" applyBorder="1">
      <alignment vertical="center"/>
    </xf>
    <xf numFmtId="38" fontId="0" fillId="5" borderId="11" xfId="24" applyFont="1" applyFill="1" applyBorder="1" applyAlignment="1">
      <alignment vertical="center"/>
    </xf>
    <xf numFmtId="38" fontId="0" fillId="0" borderId="2" xfId="24" applyFont="1" applyBorder="1" applyAlignment="1">
      <alignment vertical="center"/>
    </xf>
    <xf numFmtId="38" fontId="0" fillId="0" borderId="10" xfId="24" applyFont="1" applyBorder="1">
      <alignment vertical="center"/>
    </xf>
    <xf numFmtId="38" fontId="0" fillId="0" borderId="7" xfId="24" applyFont="1" applyBorder="1" applyAlignment="1">
      <alignment vertical="center"/>
    </xf>
    <xf numFmtId="38" fontId="0" fillId="0" borderId="11" xfId="24" applyFont="1" applyBorder="1" applyAlignment="1">
      <alignment vertical="center"/>
    </xf>
    <xf numFmtId="38" fontId="0" fillId="0" borderId="0" xfId="24" applyFont="1" applyFill="1" applyBorder="1">
      <alignment vertical="center"/>
    </xf>
    <xf numFmtId="38" fontId="0" fillId="0" borderId="30" xfId="24" applyFont="1" applyBorder="1">
      <alignment vertical="center"/>
    </xf>
    <xf numFmtId="38" fontId="0" fillId="0" borderId="29" xfId="24" applyFont="1" applyBorder="1" applyAlignment="1">
      <alignment vertical="center"/>
    </xf>
    <xf numFmtId="0" fontId="2" fillId="0" borderId="11" xfId="25" applyBorder="1">
      <alignment vertical="center"/>
    </xf>
    <xf numFmtId="0" fontId="69" fillId="0" borderId="3"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49" fontId="69" fillId="0" borderId="255" xfId="16" applyNumberFormat="1" applyFont="1" applyBorder="1" applyAlignment="1" applyProtection="1">
      <alignment horizontal="center"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38" fontId="24" fillId="5" borderId="11" xfId="24" applyFont="1" applyFill="1" applyBorder="1" applyAlignment="1">
      <alignment horizontal="center" vertical="center"/>
    </xf>
    <xf numFmtId="179" fontId="69" fillId="10" borderId="0" xfId="2" applyNumberFormat="1" applyFont="1" applyFill="1" applyAlignment="1" applyProtection="1">
      <alignment horizontal="right" vertical="center" shrinkToFit="1"/>
      <protection locked="0"/>
    </xf>
    <xf numFmtId="179" fontId="69" fillId="0" borderId="0" xfId="2" applyNumberFormat="1" applyFont="1" applyAlignment="1" applyProtection="1">
      <alignment vertical="center" shrinkToFit="1"/>
      <protection locked="0"/>
    </xf>
    <xf numFmtId="0" fontId="1" fillId="0" borderId="11" xfId="25" applyFont="1" applyBorder="1">
      <alignment vertical="center"/>
    </xf>
    <xf numFmtId="0" fontId="70" fillId="5" borderId="121" xfId="0" applyFont="1" applyFill="1" applyBorder="1" applyAlignment="1">
      <alignment horizontal="center" vertical="center" shrinkToFit="1"/>
    </xf>
    <xf numFmtId="0" fontId="70" fillId="5" borderId="51" xfId="0" applyFont="1" applyFill="1" applyBorder="1" applyAlignment="1">
      <alignment horizontal="center" vertical="center" shrinkToFit="1"/>
    </xf>
    <xf numFmtId="0" fontId="70" fillId="0" borderId="0" xfId="0" applyFont="1" applyAlignment="1">
      <alignment horizontal="left" vertical="center"/>
    </xf>
    <xf numFmtId="0" fontId="75" fillId="0" borderId="121" xfId="0" applyFont="1" applyFill="1" applyBorder="1" applyAlignment="1">
      <alignment horizontal="center" vertical="center" shrinkToFit="1"/>
    </xf>
    <xf numFmtId="0" fontId="75" fillId="0" borderId="51" xfId="0" applyFont="1" applyFill="1" applyBorder="1" applyAlignment="1">
      <alignment horizontal="center" vertical="center" shrinkToFit="1"/>
    </xf>
    <xf numFmtId="38" fontId="13" fillId="0" borderId="152" xfId="2" applyFont="1" applyBorder="1" applyAlignment="1">
      <alignment vertical="center" shrinkToFit="1"/>
    </xf>
    <xf numFmtId="38" fontId="13" fillId="0" borderId="78" xfId="2" applyFont="1" applyBorder="1" applyAlignment="1">
      <alignment vertical="center" shrinkToFit="1"/>
    </xf>
    <xf numFmtId="38" fontId="13" fillId="0" borderId="38" xfId="2" applyFont="1" applyBorder="1" applyAlignment="1">
      <alignment vertical="center" shrinkToFit="1"/>
    </xf>
    <xf numFmtId="38" fontId="13" fillId="0" borderId="172" xfId="2" applyFont="1" applyBorder="1" applyAlignment="1">
      <alignment vertical="center" shrinkToFit="1"/>
    </xf>
    <xf numFmtId="191" fontId="16" fillId="14" borderId="142" xfId="2" applyNumberFormat="1" applyFont="1" applyFill="1" applyBorder="1" applyAlignment="1">
      <alignment vertical="center" shrinkToFit="1"/>
    </xf>
    <xf numFmtId="191" fontId="16" fillId="14" borderId="114" xfId="2" applyNumberFormat="1" applyFont="1" applyFill="1" applyBorder="1" applyAlignment="1">
      <alignment vertical="center" shrinkToFit="1"/>
    </xf>
    <xf numFmtId="38" fontId="13" fillId="0" borderId="93" xfId="2" applyFont="1" applyBorder="1" applyAlignment="1">
      <alignment vertical="center" shrinkToFit="1"/>
    </xf>
    <xf numFmtId="38" fontId="13" fillId="0" borderId="100" xfId="2" applyFont="1" applyBorder="1" applyAlignment="1">
      <alignment vertical="center" shrinkToFit="1"/>
    </xf>
    <xf numFmtId="38" fontId="13" fillId="0" borderId="95" xfId="2" applyFont="1" applyBorder="1" applyAlignment="1">
      <alignment vertical="center" shrinkToFit="1"/>
    </xf>
    <xf numFmtId="38" fontId="13" fillId="0" borderId="125" xfId="2" applyFont="1" applyBorder="1" applyAlignment="1">
      <alignment vertical="center" shrinkToFit="1"/>
    </xf>
    <xf numFmtId="38" fontId="13" fillId="0" borderId="16" xfId="2" applyFont="1" applyBorder="1" applyAlignment="1">
      <alignment horizontal="center" vertical="center" shrinkToFit="1"/>
    </xf>
    <xf numFmtId="38" fontId="13" fillId="0" borderId="71" xfId="2" applyFont="1" applyBorder="1" applyAlignment="1">
      <alignment horizontal="center" vertical="center" shrinkToFit="1"/>
    </xf>
    <xf numFmtId="191" fontId="16" fillId="14" borderId="7" xfId="2" applyNumberFormat="1" applyFont="1" applyFill="1" applyBorder="1" applyAlignment="1">
      <alignment vertical="center" shrinkToFit="1"/>
    </xf>
    <xf numFmtId="191" fontId="16" fillId="14" borderId="9" xfId="2" applyNumberFormat="1" applyFont="1" applyFill="1" applyBorder="1" applyAlignment="1">
      <alignment vertical="center" shrinkToFit="1"/>
    </xf>
    <xf numFmtId="38" fontId="13" fillId="0" borderId="95" xfId="2" applyFont="1" applyBorder="1" applyAlignment="1">
      <alignment horizontal="center" vertical="center" shrinkToFit="1"/>
    </xf>
    <xf numFmtId="38" fontId="13" fillId="0" borderId="125" xfId="2" applyFont="1" applyBorder="1" applyAlignment="1">
      <alignment horizontal="center" vertical="center" shrinkToFit="1"/>
    </xf>
    <xf numFmtId="0" fontId="28" fillId="0" borderId="97" xfId="0" applyFont="1" applyBorder="1" applyAlignment="1">
      <alignment horizontal="center" vertical="center" textRotation="255" shrinkToFit="1"/>
    </xf>
    <xf numFmtId="0" fontId="28" fillId="0" borderId="57" xfId="0" applyFont="1" applyBorder="1" applyAlignment="1">
      <alignment horizontal="center" vertical="center" textRotation="255" shrinkToFit="1"/>
    </xf>
    <xf numFmtId="0" fontId="28" fillId="0" borderId="99" xfId="0" applyFont="1" applyBorder="1" applyAlignment="1">
      <alignment horizontal="center" vertical="center" textRotation="255" shrinkToFit="1"/>
    </xf>
    <xf numFmtId="38" fontId="16" fillId="14" borderId="133" xfId="2" applyFont="1" applyFill="1" applyBorder="1" applyAlignment="1">
      <alignment vertical="center" shrinkToFit="1"/>
    </xf>
    <xf numFmtId="38" fontId="16" fillId="14" borderId="127" xfId="2" applyFont="1" applyFill="1" applyBorder="1" applyAlignment="1">
      <alignment vertical="center" shrinkToFit="1"/>
    </xf>
    <xf numFmtId="0" fontId="16" fillId="0" borderId="30" xfId="0" applyFont="1" applyBorder="1" applyAlignment="1">
      <alignment horizontal="center" vertical="center" textRotation="255"/>
    </xf>
    <xf numFmtId="0" fontId="16" fillId="0" borderId="236" xfId="0" applyFont="1" applyBorder="1" applyAlignment="1">
      <alignment horizontal="center" vertical="center" textRotation="255"/>
    </xf>
    <xf numFmtId="178" fontId="16" fillId="0" borderId="152" xfId="0" applyNumberFormat="1" applyFont="1" applyBorder="1" applyAlignment="1">
      <alignment vertical="center" shrinkToFit="1"/>
    </xf>
    <xf numFmtId="178" fontId="16" fillId="0" borderId="77" xfId="0" applyNumberFormat="1" applyFont="1" applyBorder="1" applyAlignment="1">
      <alignment vertical="center" shrinkToFit="1"/>
    </xf>
    <xf numFmtId="178" fontId="16" fillId="0" borderId="153" xfId="0" applyNumberFormat="1" applyFont="1" applyBorder="1" applyAlignment="1">
      <alignment vertical="center" shrinkToFit="1"/>
    </xf>
    <xf numFmtId="178" fontId="16" fillId="0" borderId="91" xfId="0" applyNumberFormat="1" applyFont="1" applyBorder="1" applyAlignment="1">
      <alignment vertical="center" wrapText="1" shrinkToFit="1"/>
    </xf>
    <xf numFmtId="178" fontId="16" fillId="0" borderId="38" xfId="0" applyNumberFormat="1" applyFont="1" applyBorder="1" applyAlignment="1">
      <alignment vertical="center" wrapText="1" shrinkToFit="1"/>
    </xf>
    <xf numFmtId="178" fontId="16" fillId="0" borderId="92" xfId="0" applyNumberFormat="1" applyFont="1" applyBorder="1" applyAlignment="1">
      <alignment vertical="center" wrapText="1" shrinkToFit="1"/>
    </xf>
    <xf numFmtId="178" fontId="16" fillId="0" borderId="133" xfId="0" applyNumberFormat="1" applyFont="1" applyBorder="1" applyAlignment="1">
      <alignment vertical="center" shrinkToFit="1"/>
    </xf>
    <xf numFmtId="178" fontId="16" fillId="0" borderId="95" xfId="0" applyNumberFormat="1" applyFont="1" applyBorder="1" applyAlignment="1">
      <alignment vertical="center" shrinkToFit="1"/>
    </xf>
    <xf numFmtId="178" fontId="16" fillId="0" borderId="127" xfId="0" applyNumberFormat="1" applyFont="1" applyBorder="1" applyAlignment="1">
      <alignment vertical="center" shrinkToFit="1"/>
    </xf>
    <xf numFmtId="178" fontId="16" fillId="0" borderId="91" xfId="0" applyNumberFormat="1" applyFont="1" applyBorder="1" applyAlignment="1">
      <alignment vertical="center" shrinkToFit="1"/>
    </xf>
    <xf numFmtId="178" fontId="16" fillId="0" borderId="38" xfId="0" applyNumberFormat="1" applyFont="1" applyBorder="1" applyAlignment="1">
      <alignment vertical="center" shrinkToFit="1"/>
    </xf>
    <xf numFmtId="178" fontId="16" fillId="0" borderId="92" xfId="0" applyNumberFormat="1" applyFont="1" applyBorder="1" applyAlignment="1">
      <alignment vertical="center" shrinkToFit="1"/>
    </xf>
    <xf numFmtId="0" fontId="16" fillId="0" borderId="138"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99" xfId="0" applyFont="1" applyBorder="1" applyAlignment="1">
      <alignment horizontal="center" vertical="center" wrapText="1"/>
    </xf>
    <xf numFmtId="6" fontId="16" fillId="0" borderId="133" xfId="23" applyFont="1" applyFill="1" applyBorder="1" applyAlignment="1">
      <alignment vertical="center" shrinkToFit="1"/>
    </xf>
    <xf numFmtId="6" fontId="16" fillId="0" borderId="95" xfId="23" applyFont="1" applyFill="1" applyBorder="1" applyAlignment="1">
      <alignment vertical="center" shrinkToFit="1"/>
    </xf>
    <xf numFmtId="6" fontId="16" fillId="0" borderId="127" xfId="23" applyFont="1" applyFill="1" applyBorder="1" applyAlignment="1">
      <alignment vertical="center" shrinkToFit="1"/>
    </xf>
    <xf numFmtId="0" fontId="16" fillId="0" borderId="262" xfId="0" applyFont="1" applyBorder="1" applyAlignment="1">
      <alignment horizontal="center" vertical="center" textRotation="255"/>
    </xf>
    <xf numFmtId="0" fontId="16" fillId="0" borderId="28" xfId="0" applyFont="1" applyBorder="1" applyAlignment="1">
      <alignment horizontal="center" vertical="center" textRotation="255"/>
    </xf>
    <xf numFmtId="0" fontId="16" fillId="0" borderId="264" xfId="0" applyFont="1" applyFill="1" applyBorder="1" applyAlignment="1">
      <alignment vertical="center" shrinkToFit="1"/>
    </xf>
    <xf numFmtId="0" fontId="16" fillId="0" borderId="279" xfId="0" applyFont="1" applyFill="1" applyBorder="1" applyAlignment="1">
      <alignment vertical="center" shrinkToFit="1"/>
    </xf>
    <xf numFmtId="0" fontId="16" fillId="0" borderId="265" xfId="0" applyFont="1" applyFill="1" applyBorder="1" applyAlignment="1">
      <alignment vertical="center" shrinkToFit="1"/>
    </xf>
    <xf numFmtId="0" fontId="16" fillId="0" borderId="32" xfId="0" applyFont="1" applyBorder="1" applyAlignment="1">
      <alignment horizontal="center" vertical="center" wrapText="1" shrinkToFit="1"/>
    </xf>
    <xf numFmtId="38" fontId="16" fillId="14" borderId="142" xfId="2" applyFont="1" applyFill="1" applyBorder="1" applyAlignment="1">
      <alignment vertical="center" shrinkToFit="1"/>
    </xf>
    <xf numFmtId="38" fontId="16" fillId="14" borderId="114" xfId="2" applyFont="1" applyFill="1" applyBorder="1" applyAlignment="1">
      <alignment vertical="center" shrinkToFit="1"/>
    </xf>
    <xf numFmtId="38" fontId="16" fillId="14" borderId="210" xfId="2" applyFont="1" applyFill="1" applyBorder="1" applyAlignment="1">
      <alignment vertical="center" shrinkToFit="1"/>
    </xf>
    <xf numFmtId="38" fontId="16" fillId="14" borderId="160" xfId="2" applyFont="1" applyFill="1" applyBorder="1" applyAlignment="1">
      <alignment vertical="center" shrinkToFit="1"/>
    </xf>
    <xf numFmtId="38" fontId="16" fillId="14" borderId="91" xfId="2" applyFont="1" applyFill="1" applyBorder="1" applyAlignment="1">
      <alignment vertical="center" shrinkToFit="1"/>
    </xf>
    <xf numFmtId="178" fontId="16" fillId="0" borderId="139" xfId="0" applyNumberFormat="1" applyFont="1" applyBorder="1" applyAlignment="1">
      <alignment vertical="center" shrinkToFit="1"/>
    </xf>
    <xf numFmtId="178" fontId="16" fillId="0" borderId="93" xfId="0" applyNumberFormat="1" applyFont="1" applyBorder="1" applyAlignment="1">
      <alignment vertical="center" shrinkToFit="1"/>
    </xf>
    <xf numFmtId="178" fontId="16" fillId="0" borderId="126" xfId="0" applyNumberFormat="1" applyFont="1" applyBorder="1" applyAlignment="1">
      <alignment vertical="center" shrinkToFit="1"/>
    </xf>
    <xf numFmtId="0" fontId="13" fillId="0" borderId="0" xfId="0" applyFont="1" applyAlignment="1">
      <alignment horizontal="center" vertical="center"/>
    </xf>
    <xf numFmtId="0" fontId="16" fillId="0" borderId="30"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06" xfId="0" applyFont="1" applyBorder="1" applyAlignment="1">
      <alignment horizontal="center" vertical="center" wrapText="1"/>
    </xf>
    <xf numFmtId="0" fontId="16" fillId="0" borderId="132" xfId="0" applyFont="1" applyBorder="1" applyAlignment="1">
      <alignment horizontal="center" vertical="center" wrapText="1"/>
    </xf>
    <xf numFmtId="0" fontId="99" fillId="0" borderId="0" xfId="0" applyFont="1" applyAlignment="1">
      <alignment horizontal="left" vertical="center"/>
    </xf>
    <xf numFmtId="0" fontId="16" fillId="0" borderId="0" xfId="0" applyFont="1" applyAlignment="1">
      <alignment horizontal="center" vertical="center"/>
    </xf>
    <xf numFmtId="0" fontId="70" fillId="0" borderId="0" xfId="0" applyFont="1" applyAlignment="1">
      <alignment vertical="center"/>
    </xf>
    <xf numFmtId="0" fontId="36" fillId="0" borderId="0" xfId="0" applyFont="1" applyAlignment="1">
      <alignment vertical="center" wrapText="1"/>
    </xf>
    <xf numFmtId="0" fontId="70" fillId="11" borderId="67" xfId="0" applyFont="1" applyFill="1" applyBorder="1" applyAlignment="1">
      <alignment horizontal="center" vertical="center" wrapText="1"/>
    </xf>
    <xf numFmtId="0" fontId="70" fillId="11" borderId="6" xfId="0" applyFont="1" applyFill="1" applyBorder="1" applyAlignment="1">
      <alignment horizontal="center" vertical="center" wrapText="1"/>
    </xf>
    <xf numFmtId="0" fontId="70" fillId="11" borderId="48" xfId="0" applyFont="1" applyFill="1" applyBorder="1" applyAlignment="1">
      <alignment horizontal="center" vertical="center" wrapText="1"/>
    </xf>
    <xf numFmtId="0" fontId="70" fillId="11" borderId="49" xfId="0" applyFont="1" applyFill="1" applyBorder="1" applyAlignment="1">
      <alignment horizontal="center" vertical="center" wrapText="1"/>
    </xf>
    <xf numFmtId="0" fontId="70" fillId="11" borderId="24" xfId="0" applyFont="1" applyFill="1" applyBorder="1" applyAlignment="1">
      <alignment horizontal="center" vertical="center" wrapText="1"/>
    </xf>
    <xf numFmtId="0" fontId="70" fillId="11" borderId="52" xfId="0" applyFont="1" applyFill="1" applyBorder="1" applyAlignment="1">
      <alignment horizontal="center" vertical="center" wrapText="1"/>
    </xf>
    <xf numFmtId="0" fontId="70" fillId="5" borderId="6" xfId="0" applyFont="1" applyFill="1" applyBorder="1" applyAlignment="1">
      <alignment horizontal="center" vertical="center" wrapText="1"/>
    </xf>
    <xf numFmtId="0" fontId="70" fillId="5" borderId="48" xfId="0" applyFont="1" applyFill="1" applyBorder="1" applyAlignment="1">
      <alignment horizontal="center" vertical="center" wrapText="1"/>
    </xf>
    <xf numFmtId="0" fontId="70" fillId="5" borderId="6" xfId="0" applyFont="1" applyFill="1" applyBorder="1" applyAlignment="1">
      <alignment horizontal="center" vertical="center" shrinkToFit="1"/>
    </xf>
    <xf numFmtId="0" fontId="70" fillId="5" borderId="64" xfId="0" applyFont="1" applyFill="1" applyBorder="1" applyAlignment="1">
      <alignment horizontal="center" vertical="center" shrinkToFit="1"/>
    </xf>
    <xf numFmtId="0" fontId="70" fillId="5" borderId="24" xfId="0" applyFont="1" applyFill="1" applyBorder="1" applyAlignment="1">
      <alignment horizontal="center" vertical="center" shrinkToFit="1"/>
    </xf>
    <xf numFmtId="0" fontId="70" fillId="5" borderId="56" xfId="0" applyFont="1" applyFill="1" applyBorder="1" applyAlignment="1">
      <alignment horizontal="center" vertical="center" shrinkToFit="1"/>
    </xf>
    <xf numFmtId="178" fontId="16" fillId="0" borderId="210" xfId="0" applyNumberFormat="1" applyFont="1" applyBorder="1" applyAlignment="1">
      <alignment vertical="center" shrinkToFit="1"/>
    </xf>
    <xf numFmtId="178" fontId="16" fillId="0" borderId="96" xfId="0" applyNumberFormat="1" applyFont="1" applyBorder="1" applyAlignment="1">
      <alignment vertical="center" shrinkToFit="1"/>
    </xf>
    <xf numFmtId="178" fontId="16" fillId="0" borderId="160" xfId="0" applyNumberFormat="1" applyFont="1" applyBorder="1" applyAlignment="1">
      <alignment vertical="center" shrinkToFit="1"/>
    </xf>
    <xf numFmtId="38" fontId="16" fillId="14" borderId="139" xfId="2" applyFont="1" applyFill="1" applyBorder="1" applyAlignment="1">
      <alignment vertical="center" shrinkToFit="1"/>
    </xf>
    <xf numFmtId="38" fontId="16" fillId="14" borderId="126" xfId="2" applyFont="1" applyFill="1" applyBorder="1" applyAlignment="1">
      <alignment vertical="center" shrinkToFit="1"/>
    </xf>
    <xf numFmtId="38" fontId="13" fillId="0" borderId="33" xfId="2" applyFont="1" applyBorder="1" applyAlignment="1">
      <alignment horizontal="center" vertical="center" shrinkToFit="1"/>
    </xf>
    <xf numFmtId="38" fontId="13" fillId="0" borderId="86" xfId="2" applyFont="1" applyBorder="1" applyAlignment="1">
      <alignment horizontal="center" vertical="center" shrinkToFit="1"/>
    </xf>
    <xf numFmtId="178" fontId="80" fillId="0" borderId="264" xfId="0" applyNumberFormat="1" applyFont="1" applyFill="1" applyBorder="1" applyAlignment="1">
      <alignment vertical="center" shrinkToFit="1"/>
    </xf>
    <xf numFmtId="178" fontId="13" fillId="0" borderId="280" xfId="0" applyNumberFormat="1" applyFont="1" applyFill="1" applyBorder="1" applyAlignment="1">
      <alignment vertical="center" shrinkToFit="1"/>
    </xf>
    <xf numFmtId="38" fontId="13" fillId="0" borderId="133" xfId="2" applyFont="1" applyBorder="1" applyAlignment="1">
      <alignment vertical="center" shrinkToFit="1"/>
    </xf>
    <xf numFmtId="191" fontId="16" fillId="14" borderId="133" xfId="2" applyNumberFormat="1" applyFont="1" applyFill="1" applyBorder="1" applyAlignment="1">
      <alignment vertical="center" shrinkToFit="1"/>
    </xf>
    <xf numFmtId="191" fontId="16" fillId="14" borderId="127" xfId="2" applyNumberFormat="1" applyFont="1" applyFill="1" applyBorder="1" applyAlignment="1">
      <alignment vertical="center" shrinkToFit="1"/>
    </xf>
    <xf numFmtId="38" fontId="13" fillId="0" borderId="146" xfId="2" applyFont="1" applyBorder="1" applyAlignment="1">
      <alignment vertical="center" shrinkToFit="1"/>
    </xf>
    <xf numFmtId="38" fontId="13" fillId="0" borderId="229" xfId="2" applyFont="1" applyBorder="1" applyAlignment="1">
      <alignment vertical="center" shrinkToFit="1"/>
    </xf>
    <xf numFmtId="38" fontId="13" fillId="0" borderId="210" xfId="2" applyFont="1" applyBorder="1" applyAlignment="1">
      <alignment horizontal="center" vertical="center" shrinkToFit="1"/>
    </xf>
    <xf numFmtId="38" fontId="13" fillId="0" borderId="177" xfId="2" applyFont="1" applyBorder="1" applyAlignment="1">
      <alignment horizontal="center" vertical="center" shrinkToFit="1"/>
    </xf>
    <xf numFmtId="191" fontId="16" fillId="14" borderId="210" xfId="2" applyNumberFormat="1" applyFont="1" applyFill="1" applyBorder="1" applyAlignment="1">
      <alignment vertical="center" shrinkToFit="1"/>
    </xf>
    <xf numFmtId="191" fontId="16" fillId="14" borderId="160" xfId="2" applyNumberFormat="1" applyFont="1" applyFill="1" applyBorder="1" applyAlignment="1">
      <alignment vertical="center" shrinkToFit="1"/>
    </xf>
    <xf numFmtId="191" fontId="16" fillId="14" borderId="152" xfId="2" applyNumberFormat="1" applyFont="1" applyFill="1" applyBorder="1" applyAlignment="1">
      <alignment vertical="center" shrinkToFit="1"/>
    </xf>
    <xf numFmtId="191" fontId="16" fillId="14" borderId="153" xfId="2" applyNumberFormat="1" applyFont="1" applyFill="1" applyBorder="1" applyAlignment="1">
      <alignment vertical="center" shrinkToFit="1"/>
    </xf>
    <xf numFmtId="191" fontId="16" fillId="14" borderId="18" xfId="2" applyNumberFormat="1" applyFont="1" applyFill="1" applyBorder="1" applyAlignment="1">
      <alignment vertical="center" shrinkToFit="1"/>
    </xf>
    <xf numFmtId="191" fontId="16" fillId="14" borderId="84" xfId="2" applyNumberFormat="1" applyFont="1" applyFill="1" applyBorder="1" applyAlignment="1">
      <alignment vertical="center" shrinkToFit="1"/>
    </xf>
    <xf numFmtId="191" fontId="16" fillId="0" borderId="264" xfId="2" applyNumberFormat="1" applyFont="1" applyFill="1" applyBorder="1" applyAlignment="1">
      <alignment vertical="center" shrinkToFit="1"/>
    </xf>
    <xf numFmtId="191" fontId="16" fillId="0" borderId="265" xfId="2" applyNumberFormat="1" applyFont="1" applyFill="1" applyBorder="1" applyAlignment="1">
      <alignment vertical="center" shrinkToFit="1"/>
    </xf>
    <xf numFmtId="38" fontId="13" fillId="0" borderId="95" xfId="2" applyFont="1" applyFill="1" applyBorder="1" applyAlignment="1">
      <alignment vertical="center" shrinkToFit="1"/>
    </xf>
    <xf numFmtId="38" fontId="13" fillId="0" borderId="125" xfId="2" applyFont="1" applyFill="1" applyBorder="1" applyAlignment="1">
      <alignment vertical="center" shrinkToFit="1"/>
    </xf>
    <xf numFmtId="38" fontId="13" fillId="0" borderId="210" xfId="2" applyFont="1" applyBorder="1" applyAlignment="1">
      <alignment vertical="center" shrinkToFit="1"/>
    </xf>
    <xf numFmtId="38" fontId="13" fillId="0" borderId="177" xfId="2" applyFont="1" applyBorder="1" applyAlignment="1">
      <alignment vertical="center" shrinkToFit="1"/>
    </xf>
    <xf numFmtId="178" fontId="13" fillId="0" borderId="210" xfId="0" applyNumberFormat="1" applyFont="1" applyBorder="1" applyAlignment="1">
      <alignment vertical="center" shrinkToFit="1"/>
    </xf>
    <xf numFmtId="178" fontId="13" fillId="0" borderId="177" xfId="0" applyNumberFormat="1" applyFont="1" applyBorder="1" applyAlignment="1">
      <alignment vertical="center" shrinkToFit="1"/>
    </xf>
    <xf numFmtId="191" fontId="16" fillId="14" borderId="139" xfId="2" applyNumberFormat="1" applyFont="1" applyFill="1" applyBorder="1" applyAlignment="1">
      <alignment vertical="center" shrinkToFit="1"/>
    </xf>
    <xf numFmtId="191" fontId="16" fillId="14" borderId="126" xfId="2" applyNumberFormat="1" applyFont="1" applyFill="1" applyBorder="1" applyAlignment="1">
      <alignment vertical="center" shrinkToFit="1"/>
    </xf>
    <xf numFmtId="0" fontId="99" fillId="0" borderId="0" xfId="0" applyFont="1" applyAlignment="1">
      <alignment vertical="center"/>
    </xf>
    <xf numFmtId="178" fontId="13" fillId="0" borderId="95" xfId="0" applyNumberFormat="1" applyFont="1" applyBorder="1" applyAlignment="1">
      <alignment vertical="center" shrinkToFit="1"/>
    </xf>
    <xf numFmtId="178" fontId="13" fillId="0" borderId="125" xfId="0" applyNumberFormat="1" applyFont="1" applyBorder="1" applyAlignment="1">
      <alignment vertical="center" shrinkToFit="1"/>
    </xf>
    <xf numFmtId="178" fontId="16" fillId="0" borderId="212" xfId="0" applyNumberFormat="1" applyFont="1" applyBorder="1" applyAlignment="1">
      <alignment vertical="center" shrinkToFit="1"/>
    </xf>
    <xf numFmtId="178" fontId="16" fillId="0" borderId="175" xfId="0" applyNumberFormat="1" applyFont="1" applyBorder="1" applyAlignment="1">
      <alignment vertical="center" shrinkToFit="1"/>
    </xf>
    <xf numFmtId="178" fontId="16" fillId="0" borderId="263" xfId="0" applyNumberFormat="1" applyFont="1" applyBorder="1" applyAlignment="1">
      <alignment vertical="center" shrinkToFit="1"/>
    </xf>
    <xf numFmtId="0" fontId="70" fillId="5" borderId="67" xfId="0" applyFont="1" applyFill="1" applyBorder="1" applyAlignment="1">
      <alignment horizontal="center" vertical="center" wrapText="1"/>
    </xf>
    <xf numFmtId="0" fontId="70" fillId="5" borderId="49" xfId="0" applyFont="1" applyFill="1" applyBorder="1" applyAlignment="1">
      <alignment horizontal="center" vertical="center" wrapText="1"/>
    </xf>
    <xf numFmtId="0" fontId="70" fillId="5" borderId="24" xfId="0" applyFont="1" applyFill="1" applyBorder="1" applyAlignment="1">
      <alignment horizontal="center" vertical="center" wrapText="1"/>
    </xf>
    <xf numFmtId="0" fontId="70" fillId="5" borderId="52" xfId="0" applyFont="1" applyFill="1" applyBorder="1" applyAlignment="1">
      <alignment horizontal="center" vertical="center" wrapText="1"/>
    </xf>
    <xf numFmtId="0" fontId="70" fillId="5" borderId="6" xfId="0" applyFont="1" applyFill="1" applyBorder="1" applyAlignment="1">
      <alignment horizontal="center" vertical="center"/>
    </xf>
    <xf numFmtId="0" fontId="70" fillId="5" borderId="64" xfId="0" applyFont="1" applyFill="1" applyBorder="1" applyAlignment="1">
      <alignment horizontal="center" vertical="center"/>
    </xf>
    <xf numFmtId="0" fontId="70" fillId="5" borderId="24" xfId="0" applyFont="1" applyFill="1" applyBorder="1" applyAlignment="1">
      <alignment horizontal="center" vertical="center"/>
    </xf>
    <xf numFmtId="0" fontId="70" fillId="5" borderId="56" xfId="0" applyFont="1" applyFill="1" applyBorder="1" applyAlignment="1">
      <alignment horizontal="center" vertical="center"/>
    </xf>
    <xf numFmtId="178" fontId="16" fillId="0" borderId="142" xfId="0" applyNumberFormat="1" applyFont="1" applyBorder="1" applyAlignment="1">
      <alignment vertical="center" shrinkToFit="1"/>
    </xf>
    <xf numFmtId="178" fontId="16" fillId="0" borderId="33" xfId="0" applyNumberFormat="1" applyFont="1" applyBorder="1" applyAlignment="1">
      <alignment vertical="center" shrinkToFit="1"/>
    </xf>
    <xf numFmtId="178" fontId="16" fillId="0" borderId="114" xfId="0" applyNumberFormat="1" applyFont="1" applyBorder="1" applyAlignment="1">
      <alignment vertical="center" shrinkToFit="1"/>
    </xf>
    <xf numFmtId="0" fontId="20" fillId="0" borderId="30" xfId="0" applyFont="1" applyBorder="1" applyAlignment="1">
      <alignment horizontal="center" vertical="center" wrapText="1"/>
    </xf>
    <xf numFmtId="0" fontId="20" fillId="0" borderId="236" xfId="0" applyFont="1" applyBorder="1" applyAlignment="1">
      <alignment horizontal="center" vertical="center" wrapText="1"/>
    </xf>
    <xf numFmtId="0" fontId="14" fillId="0" borderId="262" xfId="0" applyFont="1" applyBorder="1" applyAlignment="1">
      <alignment horizontal="center" vertical="center" wrapText="1"/>
    </xf>
    <xf numFmtId="0" fontId="14" fillId="0" borderId="28" xfId="0" applyFont="1" applyBorder="1" applyAlignment="1">
      <alignment horizontal="center" vertical="center" wrapText="1"/>
    </xf>
    <xf numFmtId="0" fontId="16" fillId="0" borderId="7" xfId="0" applyFont="1" applyBorder="1" applyAlignment="1">
      <alignment horizontal="center" vertical="center" wrapText="1" shrinkToFit="1"/>
    </xf>
    <xf numFmtId="0" fontId="16" fillId="0" borderId="2"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68"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0" fontId="70" fillId="5" borderId="290" xfId="0" applyFont="1" applyFill="1" applyBorder="1" applyAlignment="1">
      <alignment horizontal="center" vertical="center" wrapText="1"/>
    </xf>
    <xf numFmtId="0" fontId="70" fillId="5" borderId="164" xfId="0" applyFont="1" applyFill="1" applyBorder="1" applyAlignment="1">
      <alignment horizontal="center" vertical="center" wrapText="1"/>
    </xf>
    <xf numFmtId="0" fontId="70" fillId="5" borderId="261" xfId="0" applyFont="1" applyFill="1" applyBorder="1" applyAlignment="1">
      <alignment horizontal="center" vertical="center" wrapText="1"/>
    </xf>
    <xf numFmtId="0" fontId="70" fillId="5" borderId="11" xfId="0" applyFont="1" applyFill="1" applyBorder="1" applyAlignment="1">
      <alignment horizontal="center" vertical="center" wrapText="1"/>
    </xf>
    <xf numFmtId="0" fontId="70" fillId="5" borderId="205" xfId="0" applyFont="1" applyFill="1" applyBorder="1" applyAlignment="1">
      <alignment horizontal="center" vertical="center" wrapText="1"/>
    </xf>
    <xf numFmtId="0" fontId="70" fillId="5" borderId="164" xfId="0" applyFont="1" applyFill="1" applyBorder="1" applyAlignment="1">
      <alignment horizontal="center" vertical="center"/>
    </xf>
    <xf numFmtId="0" fontId="70" fillId="5" borderId="11" xfId="0" applyFont="1" applyFill="1" applyBorder="1" applyAlignment="1">
      <alignment horizontal="center" vertical="center"/>
    </xf>
    <xf numFmtId="0" fontId="70" fillId="5" borderId="291" xfId="0" applyFont="1" applyFill="1" applyBorder="1" applyAlignment="1">
      <alignment horizontal="center" vertical="center" shrinkToFit="1"/>
    </xf>
    <xf numFmtId="0" fontId="70" fillId="5" borderId="292" xfId="0" applyFont="1" applyFill="1" applyBorder="1" applyAlignment="1">
      <alignment horizontal="center" vertical="center" shrinkToFit="1"/>
    </xf>
    <xf numFmtId="0" fontId="77" fillId="0" borderId="173" xfId="0" applyFont="1" applyBorder="1" applyAlignment="1">
      <alignment vertical="center"/>
    </xf>
    <xf numFmtId="0" fontId="77" fillId="0" borderId="148" xfId="0" applyFont="1" applyBorder="1" applyAlignment="1">
      <alignment vertical="center"/>
    </xf>
    <xf numFmtId="0" fontId="77" fillId="0" borderId="174" xfId="0" applyFont="1" applyBorder="1" applyAlignment="1">
      <alignment vertical="center"/>
    </xf>
    <xf numFmtId="38" fontId="0" fillId="14" borderId="146" xfId="2" applyFont="1" applyFill="1" applyBorder="1" applyAlignment="1">
      <alignment vertical="center"/>
    </xf>
    <xf numFmtId="38" fontId="0" fillId="14" borderId="174" xfId="2" applyFont="1" applyFill="1" applyBorder="1" applyAlignment="1">
      <alignment vertical="center"/>
    </xf>
    <xf numFmtId="0" fontId="0" fillId="0" borderId="146" xfId="0" applyFont="1" applyBorder="1" applyAlignment="1">
      <alignment vertical="center" wrapText="1"/>
    </xf>
    <xf numFmtId="0" fontId="0" fillId="0" borderId="174" xfId="0" applyFont="1" applyBorder="1" applyAlignment="1">
      <alignment vertical="center"/>
    </xf>
    <xf numFmtId="178" fontId="70" fillId="11" borderId="16" xfId="0" applyNumberFormat="1" applyFont="1" applyFill="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78" fontId="100" fillId="0" borderId="142" xfId="0" applyNumberFormat="1" applyFont="1" applyBorder="1" applyAlignment="1">
      <alignment vertical="center"/>
    </xf>
    <xf numFmtId="0" fontId="101" fillId="0" borderId="33" xfId="0" applyFont="1" applyBorder="1" applyAlignment="1">
      <alignment vertical="center"/>
    </xf>
    <xf numFmtId="0" fontId="101" fillId="0" borderId="114" xfId="0" applyFont="1" applyBorder="1" applyAlignment="1">
      <alignment vertical="center"/>
    </xf>
    <xf numFmtId="178" fontId="100" fillId="0" borderId="133" xfId="0" applyNumberFormat="1" applyFont="1" applyBorder="1" applyAlignment="1">
      <alignment vertical="center"/>
    </xf>
    <xf numFmtId="0" fontId="101" fillId="0" borderId="95" xfId="0" applyFont="1" applyBorder="1" applyAlignment="1">
      <alignment vertical="center"/>
    </xf>
    <xf numFmtId="0" fontId="101" fillId="0" borderId="127" xfId="0" applyFont="1" applyBorder="1" applyAlignment="1">
      <alignment vertical="center"/>
    </xf>
    <xf numFmtId="178" fontId="100" fillId="0" borderId="212" xfId="0" applyNumberFormat="1" applyFont="1" applyBorder="1" applyAlignment="1">
      <alignment vertical="center"/>
    </xf>
    <xf numFmtId="0" fontId="101" fillId="0" borderId="175" xfId="0" applyFont="1" applyBorder="1" applyAlignment="1">
      <alignment vertical="center"/>
    </xf>
    <xf numFmtId="0" fontId="101" fillId="0" borderId="263" xfId="0" applyFont="1" applyBorder="1" applyAlignment="1">
      <alignment vertical="center"/>
    </xf>
    <xf numFmtId="0" fontId="96" fillId="0" borderId="0" xfId="0" applyFont="1" applyAlignment="1" applyProtection="1">
      <alignment vertical="center" wrapText="1"/>
    </xf>
    <xf numFmtId="180" fontId="55" fillId="10" borderId="7" xfId="7" applyNumberFormat="1" applyFont="1" applyFill="1" applyBorder="1" applyAlignment="1" applyProtection="1">
      <alignment horizontal="center" vertical="center" shrinkToFit="1"/>
      <protection hidden="1"/>
    </xf>
    <xf numFmtId="180" fontId="55" fillId="10" borderId="2" xfId="7" applyNumberFormat="1" applyFont="1" applyFill="1" applyBorder="1" applyAlignment="1" applyProtection="1">
      <alignment horizontal="center" vertical="center" shrinkToFit="1"/>
      <protection hidden="1"/>
    </xf>
    <xf numFmtId="180" fontId="55" fillId="10" borderId="42" xfId="7" applyNumberFormat="1" applyFont="1" applyFill="1" applyBorder="1" applyAlignment="1" applyProtection="1">
      <alignment horizontal="center" vertical="center" shrinkToFit="1"/>
      <protection hidden="1"/>
    </xf>
    <xf numFmtId="0" fontId="53" fillId="10" borderId="32" xfId="7" applyFont="1" applyFill="1" applyBorder="1" applyAlignment="1" applyProtection="1">
      <alignment horizontal="center" vertical="center" shrinkToFit="1"/>
      <protection hidden="1"/>
    </xf>
    <xf numFmtId="0" fontId="53" fillId="10" borderId="0" xfId="7" applyFont="1" applyFill="1" applyBorder="1" applyAlignment="1" applyProtection="1">
      <alignment horizontal="center" vertical="center" shrinkToFit="1"/>
      <protection hidden="1"/>
    </xf>
    <xf numFmtId="0" fontId="53" fillId="10" borderId="46" xfId="7" applyFont="1" applyFill="1" applyBorder="1" applyAlignment="1" applyProtection="1">
      <alignment horizontal="center" vertical="center" shrinkToFit="1"/>
      <protection hidden="1"/>
    </xf>
    <xf numFmtId="0" fontId="53" fillId="10" borderId="35" xfId="7" applyFont="1" applyFill="1" applyBorder="1" applyAlignment="1" applyProtection="1">
      <alignment horizontal="center" vertical="center" shrinkToFit="1"/>
      <protection hidden="1"/>
    </xf>
    <xf numFmtId="0" fontId="53" fillId="10" borderId="5" xfId="7" applyFont="1" applyFill="1" applyBorder="1" applyAlignment="1" applyProtection="1">
      <alignment horizontal="center" vertical="center" shrinkToFit="1"/>
      <protection hidden="1"/>
    </xf>
    <xf numFmtId="0" fontId="53" fillId="10" borderId="8" xfId="7" applyFont="1" applyFill="1" applyBorder="1" applyAlignment="1" applyProtection="1">
      <alignment horizontal="center" vertical="center" shrinkToFit="1"/>
      <protection hidden="1"/>
    </xf>
    <xf numFmtId="0" fontId="55" fillId="19" borderId="16" xfId="7" applyFont="1" applyFill="1" applyBorder="1" applyAlignment="1" applyProtection="1">
      <alignment horizontal="center" vertical="center" shrinkToFit="1"/>
      <protection hidden="1"/>
    </xf>
    <xf numFmtId="0" fontId="55" fillId="19" borderId="3" xfId="7" applyFont="1" applyFill="1" applyBorder="1" applyAlignment="1" applyProtection="1">
      <alignment horizontal="center" vertical="center" shrinkToFit="1"/>
      <protection hidden="1"/>
    </xf>
    <xf numFmtId="0" fontId="55" fillId="19" borderId="71" xfId="7" applyFont="1" applyFill="1" applyBorder="1" applyAlignment="1" applyProtection="1">
      <alignment horizontal="center" vertical="center" shrinkToFit="1"/>
      <protection hidden="1"/>
    </xf>
    <xf numFmtId="0" fontId="55" fillId="19" borderId="10" xfId="7" applyFont="1" applyFill="1" applyBorder="1" applyAlignment="1" applyProtection="1">
      <alignment horizontal="center" vertical="center" shrinkToFit="1"/>
      <protection hidden="1"/>
    </xf>
    <xf numFmtId="0" fontId="55" fillId="19" borderId="5" xfId="7" applyFont="1" applyFill="1" applyBorder="1" applyAlignment="1" applyProtection="1">
      <alignment horizontal="center" vertical="center" shrinkToFit="1"/>
      <protection hidden="1"/>
    </xf>
    <xf numFmtId="0" fontId="55" fillId="19" borderId="72" xfId="7" applyFont="1" applyFill="1" applyBorder="1" applyAlignment="1" applyProtection="1">
      <alignment horizontal="center" vertical="center" shrinkToFit="1"/>
      <protection hidden="1"/>
    </xf>
    <xf numFmtId="0" fontId="53" fillId="10" borderId="173" xfId="7" applyFont="1" applyFill="1" applyBorder="1" applyAlignment="1" applyProtection="1">
      <alignment horizontal="center" vertical="center" shrinkToFit="1"/>
      <protection hidden="1"/>
    </xf>
    <xf numFmtId="0" fontId="53" fillId="10" borderId="148" xfId="7" applyFont="1" applyFill="1" applyBorder="1" applyAlignment="1" applyProtection="1">
      <alignment horizontal="center" vertical="center" shrinkToFit="1"/>
      <protection hidden="1"/>
    </xf>
    <xf numFmtId="0" fontId="53" fillId="10" borderId="174" xfId="7" applyFont="1" applyFill="1" applyBorder="1" applyAlignment="1" applyProtection="1">
      <alignment horizontal="center" vertical="center" shrinkToFit="1"/>
      <protection hidden="1"/>
    </xf>
    <xf numFmtId="0" fontId="55" fillId="10" borderId="146" xfId="7" applyFont="1" applyFill="1" applyBorder="1" applyAlignment="1" applyProtection="1">
      <alignment horizontal="center" vertical="center" shrinkToFit="1"/>
      <protection hidden="1"/>
    </xf>
    <xf numFmtId="0" fontId="55" fillId="10" borderId="148" xfId="7" applyFont="1" applyFill="1" applyBorder="1" applyAlignment="1" applyProtection="1">
      <alignment horizontal="center" vertical="center" shrinkToFit="1"/>
      <protection hidden="1"/>
    </xf>
    <xf numFmtId="0" fontId="55" fillId="10" borderId="229" xfId="7" applyFont="1" applyFill="1" applyBorder="1" applyAlignment="1" applyProtection="1">
      <alignment horizontal="center" vertical="center" shrinkToFit="1"/>
      <protection hidden="1"/>
    </xf>
    <xf numFmtId="0" fontId="56" fillId="10" borderId="0" xfId="7" applyFont="1" applyFill="1" applyAlignment="1" applyProtection="1">
      <alignment horizontal="center" vertical="center"/>
    </xf>
    <xf numFmtId="0" fontId="115" fillId="10" borderId="0" xfId="7" applyFont="1" applyFill="1" applyAlignment="1" applyProtection="1">
      <alignment horizontal="center" vertical="center"/>
    </xf>
    <xf numFmtId="0" fontId="24" fillId="10" borderId="14" xfId="7" applyFill="1" applyBorder="1" applyAlignment="1" applyProtection="1">
      <alignment horizontal="center"/>
    </xf>
    <xf numFmtId="183" fontId="24" fillId="10" borderId="14" xfId="7" applyNumberFormat="1" applyFont="1" applyFill="1" applyBorder="1" applyAlignment="1" applyProtection="1">
      <alignment horizontal="center"/>
    </xf>
    <xf numFmtId="0" fontId="57" fillId="10" borderId="67" xfId="7" applyFont="1" applyFill="1" applyBorder="1" applyAlignment="1" applyProtection="1">
      <alignment horizontal="center" vertical="center"/>
    </xf>
    <xf numFmtId="0" fontId="57" fillId="10" borderId="6" xfId="7" applyFont="1" applyFill="1" applyBorder="1" applyAlignment="1" applyProtection="1">
      <alignment horizontal="center" vertical="center"/>
    </xf>
    <xf numFmtId="0" fontId="57" fillId="10" borderId="64" xfId="7" applyFont="1" applyFill="1" applyBorder="1" applyAlignment="1" applyProtection="1">
      <alignment horizontal="center" vertical="center"/>
    </xf>
    <xf numFmtId="0" fontId="57" fillId="10" borderId="32" xfId="7" applyFont="1" applyFill="1" applyBorder="1" applyAlignment="1" applyProtection="1">
      <alignment horizontal="center" vertical="center"/>
    </xf>
    <xf numFmtId="0" fontId="57" fillId="10" borderId="0" xfId="7" applyFont="1" applyFill="1" applyBorder="1" applyAlignment="1" applyProtection="1">
      <alignment horizontal="center" vertical="center"/>
    </xf>
    <xf numFmtId="0" fontId="57" fillId="10" borderId="63" xfId="7" applyFont="1" applyFill="1" applyBorder="1" applyAlignment="1" applyProtection="1">
      <alignment horizontal="center" vertical="center"/>
    </xf>
    <xf numFmtId="0" fontId="57" fillId="10" borderId="68" xfId="7" applyFont="1" applyFill="1" applyBorder="1" applyAlignment="1" applyProtection="1">
      <alignment horizontal="center" vertical="center"/>
    </xf>
    <xf numFmtId="0" fontId="57" fillId="10" borderId="14" xfId="7" applyFont="1" applyFill="1" applyBorder="1" applyAlignment="1" applyProtection="1">
      <alignment horizontal="center" vertical="center"/>
    </xf>
    <xf numFmtId="0" fontId="57" fillId="10" borderId="89" xfId="7" applyFont="1" applyFill="1" applyBorder="1" applyAlignment="1" applyProtection="1">
      <alignment horizontal="center" vertical="center"/>
    </xf>
    <xf numFmtId="0" fontId="54" fillId="10" borderId="107" xfId="7" applyFont="1" applyFill="1" applyBorder="1" applyAlignment="1" applyProtection="1">
      <alignment horizontal="center" vertical="center" shrinkToFit="1"/>
      <protection hidden="1"/>
    </xf>
    <xf numFmtId="0" fontId="54" fillId="10" borderId="15" xfId="7" applyFont="1" applyFill="1" applyBorder="1" applyAlignment="1" applyProtection="1">
      <alignment horizontal="center" vertical="center" shrinkToFit="1"/>
      <protection hidden="1"/>
    </xf>
    <xf numFmtId="0" fontId="54" fillId="10" borderId="76" xfId="7" applyFont="1" applyFill="1" applyBorder="1" applyAlignment="1" applyProtection="1">
      <alignment horizontal="center" vertical="center" shrinkToFit="1"/>
      <protection hidden="1"/>
    </xf>
    <xf numFmtId="0" fontId="55" fillId="10" borderId="17" xfId="7" applyFont="1" applyFill="1" applyBorder="1" applyAlignment="1" applyProtection="1">
      <alignment horizontal="center" vertical="center" shrinkToFit="1"/>
      <protection hidden="1"/>
    </xf>
    <xf numFmtId="0" fontId="55" fillId="10" borderId="15" xfId="7" applyFont="1" applyFill="1" applyBorder="1" applyAlignment="1" applyProtection="1">
      <alignment horizontal="center" vertical="center" shrinkToFit="1"/>
      <protection hidden="1"/>
    </xf>
    <xf numFmtId="0" fontId="85" fillId="10" borderId="6" xfId="7" applyFont="1" applyFill="1" applyBorder="1" applyAlignment="1" applyProtection="1">
      <alignment horizontal="center" shrinkToFit="1"/>
    </xf>
    <xf numFmtId="0" fontId="55" fillId="10" borderId="108" xfId="7" applyFont="1" applyFill="1" applyBorder="1" applyAlignment="1" applyProtection="1">
      <alignment horizontal="center" vertical="center" shrinkToFit="1"/>
      <protection hidden="1"/>
    </xf>
    <xf numFmtId="0" fontId="54" fillId="10" borderId="34" xfId="7" applyFont="1" applyFill="1" applyBorder="1" applyAlignment="1" applyProtection="1">
      <alignment horizontal="center" vertical="center" shrinkToFit="1"/>
      <protection hidden="1"/>
    </xf>
    <xf numFmtId="0" fontId="54" fillId="10" borderId="2" xfId="7" applyFont="1" applyFill="1" applyBorder="1" applyAlignment="1" applyProtection="1">
      <alignment horizontal="center" vertical="center" shrinkToFit="1"/>
      <protection hidden="1"/>
    </xf>
    <xf numFmtId="0" fontId="54" fillId="10" borderId="9" xfId="7" applyFont="1" applyFill="1" applyBorder="1" applyAlignment="1" applyProtection="1">
      <alignment horizontal="center" vertical="center" shrinkToFit="1"/>
      <protection hidden="1"/>
    </xf>
    <xf numFmtId="0" fontId="60" fillId="10" borderId="11" xfId="7"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wrapText="1"/>
    </xf>
    <xf numFmtId="0" fontId="53" fillId="10" borderId="11" xfId="7" applyFont="1" applyFill="1" applyBorder="1" applyAlignment="1" applyProtection="1">
      <alignment horizontal="center" vertical="center" wrapText="1"/>
    </xf>
    <xf numFmtId="9" fontId="60" fillId="10" borderId="16" xfId="10" applyFont="1" applyFill="1" applyBorder="1" applyAlignment="1" applyProtection="1">
      <alignment horizontal="center" vertical="center" wrapText="1"/>
    </xf>
    <xf numFmtId="9" fontId="60" fillId="10" borderId="3" xfId="10" applyFont="1" applyFill="1" applyBorder="1" applyAlignment="1" applyProtection="1">
      <alignment horizontal="center" vertical="center" wrapText="1"/>
    </xf>
    <xf numFmtId="9" fontId="60" fillId="10" borderId="10" xfId="10" applyFont="1" applyFill="1" applyBorder="1" applyAlignment="1" applyProtection="1">
      <alignment horizontal="center" vertical="center" wrapText="1"/>
    </xf>
    <xf numFmtId="9" fontId="60" fillId="10" borderId="5" xfId="10"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shrinkToFit="1"/>
    </xf>
    <xf numFmtId="186" fontId="59" fillId="10" borderId="230" xfId="7" applyNumberFormat="1" applyFont="1" applyFill="1" applyBorder="1" applyAlignment="1" applyProtection="1">
      <alignment horizontal="center" vertical="center"/>
    </xf>
    <xf numFmtId="186" fontId="59" fillId="10" borderId="231" xfId="7" applyNumberFormat="1" applyFont="1" applyFill="1" applyBorder="1" applyAlignment="1" applyProtection="1">
      <alignment horizontal="center" vertical="center"/>
    </xf>
    <xf numFmtId="186" fontId="59" fillId="10" borderId="232" xfId="7" applyNumberFormat="1" applyFont="1" applyFill="1" applyBorder="1" applyAlignment="1" applyProtection="1">
      <alignment horizontal="center" vertical="center"/>
    </xf>
    <xf numFmtId="187" fontId="59" fillId="10" borderId="9" xfId="11" applyNumberFormat="1" applyFont="1" applyFill="1" applyBorder="1" applyAlignment="1" applyProtection="1">
      <alignment horizontal="center" vertical="center"/>
    </xf>
    <xf numFmtId="187" fontId="59" fillId="10" borderId="11" xfId="11" applyNumberFormat="1" applyFont="1" applyFill="1" applyBorder="1" applyAlignment="1" applyProtection="1">
      <alignment horizontal="center" vertical="center"/>
    </xf>
    <xf numFmtId="9" fontId="61" fillId="10" borderId="87" xfId="10" applyFont="1" applyFill="1" applyBorder="1" applyAlignment="1" applyProtection="1">
      <alignment horizontal="center" vertical="center"/>
    </xf>
    <xf numFmtId="9" fontId="61" fillId="10" borderId="4" xfId="10" applyFont="1" applyFill="1" applyBorder="1" applyAlignment="1" applyProtection="1">
      <alignment horizontal="center" vertical="center"/>
    </xf>
    <xf numFmtId="9" fontId="61" fillId="10" borderId="88" xfId="10" applyFont="1" applyFill="1" applyBorder="1" applyAlignment="1" applyProtection="1">
      <alignment horizontal="center" vertical="center"/>
    </xf>
    <xf numFmtId="0" fontId="50" fillId="10" borderId="0" xfId="7" applyFont="1" applyFill="1" applyBorder="1" applyAlignment="1" applyProtection="1">
      <alignment horizontal="left" vertical="center" shrinkToFit="1"/>
    </xf>
    <xf numFmtId="0" fontId="54" fillId="10" borderId="7" xfId="7" applyFont="1" applyFill="1" applyBorder="1" applyAlignment="1" applyProtection="1">
      <alignment horizontal="center" vertical="center"/>
    </xf>
    <xf numFmtId="0" fontId="54" fillId="10" borderId="2" xfId="7" applyFont="1" applyFill="1" applyBorder="1" applyAlignment="1" applyProtection="1">
      <alignment horizontal="center" vertical="center"/>
    </xf>
    <xf numFmtId="0" fontId="54" fillId="10" borderId="42" xfId="7" applyFont="1" applyFill="1" applyBorder="1" applyAlignment="1" applyProtection="1">
      <alignment horizontal="center" vertical="center"/>
    </xf>
    <xf numFmtId="184" fontId="59" fillId="10" borderId="87" xfId="7" applyNumberFormat="1" applyFont="1" applyFill="1" applyBorder="1" applyAlignment="1" applyProtection="1">
      <alignment horizontal="center" vertical="center"/>
    </xf>
    <xf numFmtId="184" fontId="59" fillId="10" borderId="4" xfId="7" applyNumberFormat="1" applyFont="1" applyFill="1" applyBorder="1" applyAlignment="1" applyProtection="1">
      <alignment horizontal="center" vertical="center"/>
    </xf>
    <xf numFmtId="184" fontId="59" fillId="10" borderId="88" xfId="7" applyNumberFormat="1" applyFont="1" applyFill="1" applyBorder="1" applyAlignment="1" applyProtection="1">
      <alignment horizontal="center" vertical="center"/>
    </xf>
    <xf numFmtId="0" fontId="54" fillId="10" borderId="34" xfId="7" applyFont="1" applyFill="1" applyBorder="1" applyAlignment="1" applyProtection="1">
      <alignment horizontal="center" vertical="center"/>
    </xf>
    <xf numFmtId="185" fontId="59" fillId="10" borderId="87" xfId="7" applyNumberFormat="1" applyFont="1" applyFill="1" applyBorder="1" applyAlignment="1" applyProtection="1">
      <alignment horizontal="center" vertical="center" shrinkToFit="1"/>
    </xf>
    <xf numFmtId="185" fontId="59" fillId="10" borderId="4" xfId="7" applyNumberFormat="1" applyFont="1" applyFill="1" applyBorder="1" applyAlignment="1" applyProtection="1">
      <alignment horizontal="center" vertical="center" shrinkToFit="1"/>
    </xf>
    <xf numFmtId="185" fontId="59" fillId="10" borderId="88" xfId="7" applyNumberFormat="1" applyFont="1" applyFill="1" applyBorder="1" applyAlignment="1" applyProtection="1">
      <alignment horizontal="center" vertical="center" shrinkToFit="1"/>
    </xf>
    <xf numFmtId="0" fontId="54" fillId="10" borderId="9" xfId="7" applyFont="1" applyFill="1" applyBorder="1" applyAlignment="1" applyProtection="1">
      <alignment horizontal="center" vertical="center"/>
    </xf>
    <xf numFmtId="0" fontId="59" fillId="10" borderId="7" xfId="7" applyFont="1" applyFill="1" applyBorder="1" applyAlignment="1" applyProtection="1">
      <alignment horizontal="center" vertical="center"/>
    </xf>
    <xf numFmtId="0" fontId="59" fillId="10" borderId="2" xfId="7" applyFont="1" applyFill="1" applyBorder="1" applyAlignment="1" applyProtection="1">
      <alignment horizontal="center" vertical="center"/>
    </xf>
    <xf numFmtId="0" fontId="59" fillId="10" borderId="9" xfId="7" applyFont="1" applyFill="1" applyBorder="1" applyAlignment="1" applyProtection="1">
      <alignment horizontal="center" vertical="center"/>
    </xf>
    <xf numFmtId="193" fontId="59" fillId="17" borderId="11" xfId="12" applyNumberFormat="1" applyFont="1" applyFill="1" applyBorder="1" applyAlignment="1" applyProtection="1">
      <alignment horizontal="right" vertical="center" indent="2" shrinkToFit="1"/>
    </xf>
    <xf numFmtId="0" fontId="60" fillId="17" borderId="7" xfId="7" applyFont="1" applyFill="1" applyBorder="1" applyAlignment="1" applyProtection="1">
      <alignment horizontal="left" vertical="center" shrinkToFit="1"/>
    </xf>
    <xf numFmtId="0" fontId="60" fillId="17" borderId="2" xfId="7" applyFont="1" applyFill="1" applyBorder="1" applyAlignment="1" applyProtection="1">
      <alignment horizontal="left" vertical="center" shrinkToFit="1"/>
    </xf>
    <xf numFmtId="0" fontId="60" fillId="17" borderId="9" xfId="7" applyFont="1" applyFill="1" applyBorder="1" applyAlignment="1" applyProtection="1">
      <alignment horizontal="left" vertical="center" shrinkToFit="1"/>
    </xf>
    <xf numFmtId="193" fontId="59" fillId="17" borderId="7" xfId="12" applyNumberFormat="1" applyFont="1" applyFill="1" applyBorder="1" applyAlignment="1" applyProtection="1">
      <alignment horizontal="right" vertical="center" indent="2" shrinkToFit="1"/>
    </xf>
    <xf numFmtId="193" fontId="59" fillId="17" borderId="2" xfId="12" applyNumberFormat="1" applyFont="1" applyFill="1" applyBorder="1" applyAlignment="1" applyProtection="1">
      <alignment horizontal="right" vertical="center" indent="2" shrinkToFit="1"/>
    </xf>
    <xf numFmtId="193" fontId="59" fillId="17" borderId="9" xfId="12" applyNumberFormat="1" applyFont="1" applyFill="1" applyBorder="1" applyAlignment="1" applyProtection="1">
      <alignment horizontal="right" vertical="center" indent="2" shrinkToFit="1"/>
    </xf>
    <xf numFmtId="186" fontId="60" fillId="10" borderId="30" xfId="7"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wrapText="1"/>
    </xf>
    <xf numFmtId="187" fontId="60" fillId="10" borderId="16" xfId="11" applyNumberFormat="1" applyFont="1" applyFill="1" applyBorder="1" applyAlignment="1" applyProtection="1">
      <alignment horizontal="center" vertical="center"/>
    </xf>
    <xf numFmtId="187" fontId="60" fillId="10" borderId="11" xfId="11" applyNumberFormat="1" applyFont="1" applyFill="1" applyBorder="1" applyAlignment="1" applyProtection="1">
      <alignment horizontal="center" vertical="center" wrapText="1"/>
    </xf>
    <xf numFmtId="187" fontId="60" fillId="10" borderId="11" xfId="11" applyNumberFormat="1" applyFont="1" applyFill="1" applyBorder="1" applyAlignment="1" applyProtection="1">
      <alignment horizontal="center" vertical="center"/>
    </xf>
    <xf numFmtId="0" fontId="59" fillId="10" borderId="230" xfId="7" applyNumberFormat="1" applyFont="1" applyFill="1" applyBorder="1" applyAlignment="1" applyProtection="1">
      <alignment horizontal="center" vertical="center" shrinkToFit="1"/>
    </xf>
    <xf numFmtId="0" fontId="59" fillId="10" borderId="231" xfId="7" applyNumberFormat="1" applyFont="1" applyFill="1" applyBorder="1" applyAlignment="1" applyProtection="1">
      <alignment horizontal="center" vertical="center" shrinkToFit="1"/>
    </xf>
    <xf numFmtId="0" fontId="59" fillId="10" borderId="232" xfId="7" applyNumberFormat="1" applyFont="1" applyFill="1" applyBorder="1" applyAlignment="1" applyProtection="1">
      <alignment horizontal="center" vertical="center" shrinkToFit="1"/>
    </xf>
    <xf numFmtId="192" fontId="59" fillId="10" borderId="230" xfId="7" applyNumberFormat="1" applyFont="1" applyFill="1" applyBorder="1" applyAlignment="1" applyProtection="1">
      <alignment horizontal="center" vertical="center"/>
    </xf>
    <xf numFmtId="192" fontId="59" fillId="10" borderId="231" xfId="7" applyNumberFormat="1" applyFont="1" applyFill="1" applyBorder="1" applyAlignment="1" applyProtection="1">
      <alignment horizontal="center" vertical="center"/>
    </xf>
    <xf numFmtId="192" fontId="59" fillId="10" borderId="232" xfId="7" applyNumberFormat="1" applyFont="1" applyFill="1" applyBorder="1" applyAlignment="1" applyProtection="1">
      <alignment horizontal="center" vertical="center"/>
    </xf>
    <xf numFmtId="187" fontId="60" fillId="10" borderId="9" xfId="11" applyNumberFormat="1" applyFont="1" applyFill="1" applyBorder="1" applyAlignment="1" applyProtection="1">
      <alignment horizontal="center" vertical="center"/>
    </xf>
    <xf numFmtId="0" fontId="53" fillId="0" borderId="16" xfId="7" applyFont="1" applyBorder="1" applyAlignment="1" applyProtection="1">
      <alignment horizontal="center" vertical="center"/>
    </xf>
    <xf numFmtId="0" fontId="53" fillId="0" borderId="3" xfId="7" applyFont="1" applyBorder="1" applyAlignment="1" applyProtection="1">
      <alignment horizontal="center" vertical="center"/>
    </xf>
    <xf numFmtId="0" fontId="53" fillId="0" borderId="1" xfId="7" applyFont="1" applyBorder="1" applyAlignment="1" applyProtection="1">
      <alignment horizontal="center" vertical="center"/>
    </xf>
    <xf numFmtId="0" fontId="53" fillId="0" borderId="0" xfId="7" applyFont="1" applyBorder="1" applyAlignment="1" applyProtection="1">
      <alignment horizontal="center" vertical="center"/>
    </xf>
    <xf numFmtId="0" fontId="53" fillId="0" borderId="10" xfId="7" applyFont="1" applyBorder="1" applyAlignment="1" applyProtection="1">
      <alignment horizontal="center" vertical="center"/>
    </xf>
    <xf numFmtId="0" fontId="53" fillId="0" borderId="5" xfId="7" applyFont="1" applyBorder="1" applyAlignment="1" applyProtection="1">
      <alignment horizontal="center" vertical="center"/>
    </xf>
    <xf numFmtId="0" fontId="53" fillId="0" borderId="16" xfId="7" applyFont="1" applyBorder="1" applyAlignment="1" applyProtection="1">
      <alignment horizontal="center" vertical="center" wrapText="1"/>
    </xf>
    <xf numFmtId="0" fontId="53" fillId="0" borderId="29" xfId="7" applyFont="1" applyBorder="1" applyAlignment="1" applyProtection="1">
      <alignment horizontal="center" vertical="center" wrapText="1"/>
    </xf>
    <xf numFmtId="0" fontId="53" fillId="0" borderId="1" xfId="7" applyFont="1" applyBorder="1" applyAlignment="1" applyProtection="1">
      <alignment horizontal="center" vertical="center" wrapText="1"/>
    </xf>
    <xf numFmtId="0" fontId="53" fillId="0" borderId="46" xfId="7" applyFont="1" applyBorder="1" applyAlignment="1" applyProtection="1">
      <alignment horizontal="center" vertical="center" wrapText="1"/>
    </xf>
    <xf numFmtId="0" fontId="53" fillId="0" borderId="11" xfId="7" applyFont="1" applyBorder="1" applyAlignment="1" applyProtection="1">
      <alignment horizontal="center" vertical="center"/>
    </xf>
    <xf numFmtId="0" fontId="53" fillId="0" borderId="7" xfId="7" applyFont="1" applyBorder="1" applyAlignment="1" applyProtection="1">
      <alignment horizontal="center" vertical="center"/>
    </xf>
    <xf numFmtId="0" fontId="53" fillId="0" borderId="2" xfId="7" applyFont="1" applyBorder="1" applyAlignment="1" applyProtection="1">
      <alignment horizontal="center" vertical="center"/>
    </xf>
    <xf numFmtId="0" fontId="53" fillId="0" borderId="9" xfId="7" applyFont="1" applyBorder="1" applyAlignment="1" applyProtection="1">
      <alignment horizontal="center" vertical="center"/>
    </xf>
    <xf numFmtId="0" fontId="53" fillId="0" borderId="146" xfId="7" applyFont="1" applyBorder="1" applyAlignment="1" applyProtection="1">
      <alignment horizontal="center" vertical="center" shrinkToFit="1"/>
    </xf>
    <xf numFmtId="0" fontId="53" fillId="0" borderId="147" xfId="7" applyFont="1" applyBorder="1" applyAlignment="1" applyProtection="1">
      <alignment horizontal="center" vertical="center" shrinkToFit="1"/>
    </xf>
    <xf numFmtId="0" fontId="53" fillId="0" borderId="237" xfId="7" applyFont="1" applyBorder="1" applyAlignment="1" applyProtection="1">
      <alignment horizontal="center" vertical="center" shrinkToFit="1"/>
    </xf>
    <xf numFmtId="0" fontId="53" fillId="0" borderId="174" xfId="7" applyFont="1" applyBorder="1" applyAlignment="1" applyProtection="1">
      <alignment horizontal="center" vertical="center" shrinkToFit="1"/>
    </xf>
    <xf numFmtId="0" fontId="53" fillId="10" borderId="7" xfId="7" applyFont="1" applyFill="1" applyBorder="1" applyAlignment="1" applyProtection="1">
      <alignment horizontal="left" vertical="center"/>
    </xf>
    <xf numFmtId="0" fontId="53" fillId="10" borderId="2" xfId="7" applyFont="1" applyFill="1" applyBorder="1" applyAlignment="1" applyProtection="1">
      <alignment horizontal="left" vertical="center"/>
    </xf>
    <xf numFmtId="0" fontId="53" fillId="10" borderId="2" xfId="7" applyFont="1" applyFill="1" applyBorder="1" applyAlignment="1" applyProtection="1">
      <alignment horizontal="right" vertical="center"/>
    </xf>
    <xf numFmtId="188" fontId="63" fillId="10" borderId="238" xfId="7" applyNumberFormat="1" applyFont="1" applyFill="1" applyBorder="1" applyAlignment="1" applyProtection="1">
      <alignment horizontal="right" vertical="center" shrinkToFit="1"/>
    </xf>
    <xf numFmtId="188" fontId="63" fillId="10" borderId="239" xfId="7" applyNumberFormat="1" applyFont="1" applyFill="1" applyBorder="1" applyAlignment="1" applyProtection="1">
      <alignment horizontal="right" vertical="center" shrinkToFit="1"/>
    </xf>
    <xf numFmtId="188" fontId="63" fillId="10" borderId="240" xfId="7" applyNumberFormat="1" applyFont="1" applyFill="1" applyBorder="1" applyAlignment="1" applyProtection="1">
      <alignment horizontal="right" vertical="center" shrinkToFit="1"/>
    </xf>
    <xf numFmtId="188" fontId="63" fillId="10" borderId="241" xfId="7" applyNumberFormat="1" applyFont="1" applyFill="1" applyBorder="1" applyAlignment="1" applyProtection="1">
      <alignment horizontal="right" vertical="center" shrinkToFit="1"/>
    </xf>
    <xf numFmtId="188" fontId="63" fillId="10" borderId="242" xfId="7" applyNumberFormat="1" applyFont="1" applyFill="1" applyBorder="1" applyAlignment="1" applyProtection="1">
      <alignment horizontal="right" vertical="center" shrinkToFit="1"/>
    </xf>
    <xf numFmtId="188" fontId="63" fillId="10" borderId="141" xfId="7" applyNumberFormat="1" applyFont="1" applyFill="1" applyBorder="1" applyAlignment="1" applyProtection="1">
      <alignment horizontal="right" vertical="center" shrinkToFit="1"/>
    </xf>
    <xf numFmtId="188" fontId="63" fillId="10" borderId="243" xfId="7" applyNumberFormat="1" applyFont="1" applyFill="1" applyBorder="1" applyAlignment="1" applyProtection="1">
      <alignment horizontal="right" vertical="center" shrinkToFit="1"/>
    </xf>
    <xf numFmtId="0" fontId="53" fillId="10" borderId="30" xfId="7" applyFont="1" applyFill="1" applyBorder="1" applyAlignment="1" applyProtection="1">
      <alignment horizontal="center" vertical="center" textRotation="255"/>
    </xf>
    <xf numFmtId="0" fontId="53" fillId="10" borderId="28" xfId="7" applyFont="1" applyFill="1" applyBorder="1" applyAlignment="1" applyProtection="1">
      <alignment horizontal="center" vertical="center" textRotation="255"/>
    </xf>
    <xf numFmtId="0" fontId="53" fillId="10" borderId="236" xfId="7" applyFont="1" applyFill="1" applyBorder="1" applyAlignment="1" applyProtection="1">
      <alignment horizontal="center" vertical="center" textRotation="255"/>
    </xf>
    <xf numFmtId="0" fontId="60" fillId="10" borderId="9" xfId="7" applyFont="1" applyFill="1" applyBorder="1" applyAlignment="1" applyProtection="1">
      <alignment horizontal="center" vertical="center" textRotation="255"/>
    </xf>
    <xf numFmtId="0" fontId="63" fillId="10" borderId="109" xfId="7" applyFont="1" applyFill="1" applyBorder="1" applyAlignment="1" applyProtection="1">
      <alignment horizontal="center" vertical="center"/>
    </xf>
    <xf numFmtId="0" fontId="63" fillId="10" borderId="110" xfId="7" applyFont="1" applyFill="1" applyBorder="1" applyAlignment="1" applyProtection="1">
      <alignment horizontal="center" vertical="center"/>
    </xf>
    <xf numFmtId="3" fontId="64" fillId="10" borderId="208" xfId="7" applyNumberFormat="1" applyFont="1" applyFill="1" applyBorder="1" applyAlignment="1" applyProtection="1">
      <alignment horizontal="right" vertical="center" shrinkToFit="1"/>
    </xf>
    <xf numFmtId="3" fontId="64" fillId="10" borderId="207" xfId="7" applyNumberFormat="1" applyFont="1" applyFill="1" applyBorder="1" applyAlignment="1" applyProtection="1">
      <alignment horizontal="right" vertical="center" shrinkToFit="1"/>
    </xf>
    <xf numFmtId="3" fontId="64" fillId="10" borderId="211" xfId="7" applyNumberFormat="1" applyFont="1" applyFill="1" applyBorder="1" applyAlignment="1" applyProtection="1">
      <alignment horizontal="right" vertical="center" shrinkToFit="1"/>
    </xf>
    <xf numFmtId="3" fontId="64" fillId="10" borderId="244" xfId="7" applyNumberFormat="1" applyFont="1" applyFill="1" applyBorder="1" applyAlignment="1" applyProtection="1">
      <alignment horizontal="right" vertical="center" shrinkToFit="1"/>
    </xf>
    <xf numFmtId="3" fontId="64" fillId="10" borderId="245" xfId="7" applyNumberFormat="1" applyFont="1" applyFill="1" applyBorder="1" applyAlignment="1" applyProtection="1">
      <alignment horizontal="right" vertical="center" shrinkToFit="1"/>
    </xf>
    <xf numFmtId="0" fontId="63" fillId="10" borderId="178" xfId="7" applyFont="1" applyFill="1" applyBorder="1" applyAlignment="1" applyProtection="1">
      <alignment horizontal="center" vertical="center"/>
    </xf>
    <xf numFmtId="0" fontId="63" fillId="10" borderId="125" xfId="7" applyFont="1" applyFill="1" applyBorder="1" applyAlignment="1" applyProtection="1">
      <alignment horizontal="center" vertical="center"/>
    </xf>
    <xf numFmtId="3" fontId="64" fillId="16" borderId="38" xfId="7" applyNumberFormat="1" applyFont="1" applyFill="1" applyBorder="1" applyAlignment="1" applyProtection="1">
      <alignment horizontal="right" vertical="center" shrinkToFit="1"/>
    </xf>
    <xf numFmtId="3" fontId="64" fillId="16" borderId="112" xfId="7" applyNumberFormat="1" applyFont="1" applyFill="1" applyBorder="1" applyAlignment="1" applyProtection="1">
      <alignment horizontal="right" vertical="center" shrinkToFit="1"/>
    </xf>
    <xf numFmtId="3" fontId="64" fillId="16" borderId="213" xfId="7" applyNumberFormat="1" applyFont="1" applyFill="1" applyBorder="1" applyAlignment="1" applyProtection="1">
      <alignment horizontal="right" vertical="center" shrinkToFit="1"/>
    </xf>
    <xf numFmtId="3" fontId="64" fillId="16" borderId="91" xfId="7" applyNumberFormat="1" applyFont="1" applyFill="1" applyBorder="1" applyAlignment="1" applyProtection="1">
      <alignment horizontal="right" vertical="center" shrinkToFit="1"/>
    </xf>
    <xf numFmtId="3" fontId="64" fillId="16" borderId="92" xfId="7" applyNumberFormat="1" applyFont="1" applyFill="1" applyBorder="1" applyAlignment="1" applyProtection="1">
      <alignment horizontal="right" vertical="center" shrinkToFit="1"/>
    </xf>
    <xf numFmtId="3" fontId="64" fillId="10" borderId="246" xfId="7" applyNumberFormat="1" applyFont="1" applyFill="1" applyBorder="1" applyAlignment="1" applyProtection="1">
      <alignment horizontal="right" vertical="center" shrinkToFit="1"/>
    </xf>
    <xf numFmtId="3" fontId="64" fillId="10" borderId="235" xfId="7" applyNumberFormat="1" applyFont="1" applyFill="1" applyBorder="1" applyAlignment="1" applyProtection="1">
      <alignment horizontal="right" vertical="center" shrinkToFit="1"/>
    </xf>
    <xf numFmtId="3" fontId="64" fillId="10" borderId="234" xfId="7" applyNumberFormat="1" applyFont="1" applyFill="1" applyBorder="1" applyAlignment="1" applyProtection="1">
      <alignment horizontal="right" vertical="center" shrinkToFit="1"/>
    </xf>
    <xf numFmtId="3" fontId="64" fillId="10" borderId="38" xfId="7" applyNumberFormat="1" applyFont="1" applyFill="1" applyBorder="1" applyAlignment="1" applyProtection="1">
      <alignment horizontal="right" vertical="center" shrinkToFit="1"/>
    </xf>
    <xf numFmtId="3" fontId="64" fillId="10" borderId="112" xfId="7" applyNumberFormat="1" applyFont="1" applyFill="1" applyBorder="1" applyAlignment="1" applyProtection="1">
      <alignment horizontal="right" vertical="center" shrinkToFit="1"/>
    </xf>
    <xf numFmtId="3" fontId="64" fillId="10" borderId="133" xfId="7" applyNumberFormat="1" applyFont="1" applyFill="1" applyBorder="1" applyAlignment="1" applyProtection="1">
      <alignment horizontal="right" vertical="center" shrinkToFit="1"/>
    </xf>
    <xf numFmtId="3" fontId="64" fillId="10" borderId="154" xfId="7" applyNumberFormat="1" applyFont="1" applyFill="1" applyBorder="1" applyAlignment="1" applyProtection="1">
      <alignment horizontal="right" vertical="center" shrinkToFit="1"/>
    </xf>
    <xf numFmtId="3" fontId="64" fillId="10" borderId="95" xfId="7" applyNumberFormat="1" applyFont="1" applyFill="1" applyBorder="1" applyAlignment="1" applyProtection="1">
      <alignment horizontal="right" vertical="center" shrinkToFit="1"/>
    </xf>
    <xf numFmtId="3" fontId="64" fillId="10" borderId="127" xfId="7" applyNumberFormat="1" applyFont="1" applyFill="1" applyBorder="1" applyAlignment="1" applyProtection="1">
      <alignment horizontal="right" vertical="center" shrinkToFit="1"/>
    </xf>
    <xf numFmtId="3" fontId="64" fillId="10" borderId="187" xfId="7" applyNumberFormat="1" applyFont="1" applyFill="1" applyBorder="1" applyAlignment="1" applyProtection="1">
      <alignment horizontal="right" vertical="center" shrinkToFit="1"/>
    </xf>
    <xf numFmtId="3" fontId="64" fillId="10" borderId="200" xfId="7" applyNumberFormat="1" applyFont="1" applyFill="1" applyBorder="1" applyAlignment="1" applyProtection="1">
      <alignment horizontal="right" vertical="center" shrinkToFit="1"/>
    </xf>
    <xf numFmtId="3" fontId="64" fillId="10" borderId="183" xfId="7" applyNumberFormat="1" applyFont="1" applyFill="1" applyBorder="1" applyAlignment="1" applyProtection="1">
      <alignment horizontal="right" vertical="center" shrinkToFit="1"/>
    </xf>
    <xf numFmtId="3" fontId="64" fillId="10" borderId="92" xfId="7" applyNumberFormat="1" applyFont="1" applyFill="1" applyBorder="1" applyAlignment="1" applyProtection="1">
      <alignment horizontal="right" vertical="center" shrinkToFit="1"/>
    </xf>
    <xf numFmtId="3" fontId="64" fillId="10" borderId="233" xfId="7" applyNumberFormat="1" applyFont="1" applyFill="1" applyBorder="1" applyAlignment="1" applyProtection="1">
      <alignment horizontal="right" vertical="center" shrinkToFit="1"/>
    </xf>
    <xf numFmtId="3" fontId="64" fillId="10" borderId="5" xfId="7" applyNumberFormat="1" applyFont="1" applyFill="1" applyBorder="1" applyAlignment="1" applyProtection="1">
      <alignment horizontal="right" vertical="center" shrinkToFit="1"/>
    </xf>
    <xf numFmtId="3" fontId="64" fillId="10" borderId="102" xfId="7" applyNumberFormat="1" applyFont="1" applyFill="1" applyBorder="1" applyAlignment="1" applyProtection="1">
      <alignment horizontal="right" vertical="center" shrinkToFit="1"/>
    </xf>
    <xf numFmtId="3" fontId="64" fillId="10" borderId="10" xfId="7" applyNumberFormat="1" applyFont="1" applyFill="1" applyBorder="1" applyAlignment="1" applyProtection="1">
      <alignment horizontal="right" vertical="center" shrinkToFit="1"/>
    </xf>
    <xf numFmtId="3" fontId="64" fillId="10" borderId="247" xfId="7" applyNumberFormat="1" applyFont="1" applyFill="1" applyBorder="1" applyAlignment="1" applyProtection="1">
      <alignment horizontal="right" vertical="center" shrinkToFit="1"/>
    </xf>
    <xf numFmtId="3" fontId="64" fillId="10" borderId="66" xfId="7" applyNumberFormat="1" applyFont="1" applyFill="1" applyBorder="1" applyAlignment="1" applyProtection="1">
      <alignment horizontal="right" vertical="center" shrinkToFit="1"/>
    </xf>
    <xf numFmtId="3" fontId="64" fillId="10" borderId="181" xfId="7" applyNumberFormat="1" applyFont="1" applyFill="1" applyBorder="1" applyAlignment="1" applyProtection="1">
      <alignment horizontal="right" vertical="center" shrinkToFit="1"/>
    </xf>
    <xf numFmtId="3" fontId="64" fillId="10" borderId="185" xfId="7" applyNumberFormat="1" applyFont="1" applyFill="1" applyBorder="1" applyAlignment="1" applyProtection="1">
      <alignment horizontal="right" vertical="center" shrinkToFit="1"/>
    </xf>
    <xf numFmtId="3" fontId="64" fillId="10" borderId="252" xfId="7" applyNumberFormat="1" applyFont="1" applyFill="1" applyBorder="1" applyAlignment="1" applyProtection="1">
      <alignment horizontal="right" vertical="center" shrinkToFit="1"/>
    </xf>
    <xf numFmtId="3" fontId="64" fillId="10" borderId="184" xfId="7" applyNumberFormat="1" applyFont="1" applyFill="1" applyBorder="1" applyAlignment="1" applyProtection="1">
      <alignment horizontal="right" vertical="center" shrinkToFit="1"/>
    </xf>
    <xf numFmtId="3" fontId="64" fillId="10" borderId="253" xfId="7" applyNumberFormat="1" applyFont="1" applyFill="1" applyBorder="1" applyAlignment="1" applyProtection="1">
      <alignment horizontal="right" vertical="center" shrinkToFit="1"/>
    </xf>
    <xf numFmtId="3" fontId="53" fillId="10" borderId="0" xfId="7" applyNumberFormat="1" applyFont="1" applyFill="1" applyBorder="1" applyAlignment="1" applyProtection="1">
      <alignment horizontal="right" vertical="center" shrinkToFit="1"/>
    </xf>
    <xf numFmtId="0" fontId="53" fillId="10" borderId="46" xfId="7" applyFont="1" applyFill="1" applyBorder="1" applyAlignment="1" applyProtection="1">
      <alignment horizontal="right" vertical="center" shrinkToFit="1"/>
    </xf>
    <xf numFmtId="3" fontId="64" fillId="10" borderId="113" xfId="7" applyNumberFormat="1" applyFont="1" applyFill="1" applyBorder="1" applyAlignment="1" applyProtection="1">
      <alignment horizontal="right" vertical="center" shrinkToFit="1"/>
    </xf>
    <xf numFmtId="3" fontId="64" fillId="10" borderId="21" xfId="7" applyNumberFormat="1" applyFont="1" applyFill="1" applyBorder="1" applyAlignment="1" applyProtection="1">
      <alignment horizontal="right" vertical="center" shrinkToFit="1"/>
    </xf>
    <xf numFmtId="0" fontId="65" fillId="10" borderId="30" xfId="7" applyFont="1" applyFill="1" applyBorder="1" applyAlignment="1" applyProtection="1">
      <alignment horizontal="center" vertical="center" textRotation="255" wrapText="1"/>
    </xf>
    <xf numFmtId="0" fontId="65" fillId="10" borderId="28" xfId="7" applyFont="1" applyFill="1" applyBorder="1" applyAlignment="1" applyProtection="1">
      <alignment horizontal="center" vertical="center" textRotation="255" wrapText="1"/>
    </xf>
    <xf numFmtId="0" fontId="65" fillId="10" borderId="236" xfId="7" applyFont="1" applyFill="1" applyBorder="1" applyAlignment="1" applyProtection="1">
      <alignment horizontal="center" vertical="center" textRotation="255" wrapText="1"/>
    </xf>
    <xf numFmtId="0" fontId="53" fillId="10" borderId="133" xfId="7" applyFont="1" applyFill="1" applyBorder="1" applyAlignment="1" applyProtection="1">
      <alignment horizontal="left" vertical="center" wrapText="1" shrinkToFit="1"/>
    </xf>
    <xf numFmtId="0" fontId="53" fillId="10" borderId="95" xfId="7" applyFont="1" applyFill="1" applyBorder="1" applyAlignment="1" applyProtection="1">
      <alignment horizontal="left" vertical="center" wrapText="1" shrinkToFit="1"/>
    </xf>
    <xf numFmtId="0" fontId="53" fillId="10" borderId="125" xfId="7" applyFont="1" applyFill="1" applyBorder="1" applyAlignment="1" applyProtection="1">
      <alignment horizontal="left" vertical="center" wrapText="1" shrinkToFit="1"/>
    </xf>
    <xf numFmtId="3" fontId="64" fillId="10" borderId="154" xfId="7" quotePrefix="1" applyNumberFormat="1" applyFont="1" applyFill="1" applyBorder="1" applyAlignment="1" applyProtection="1">
      <alignment vertical="center" shrinkToFit="1"/>
    </xf>
    <xf numFmtId="3" fontId="64" fillId="10" borderId="183" xfId="7" applyNumberFormat="1" applyFont="1" applyFill="1" applyBorder="1" applyAlignment="1" applyProtection="1">
      <alignment vertical="center" shrinkToFit="1"/>
    </xf>
    <xf numFmtId="3" fontId="64" fillId="10" borderId="187" xfId="7" applyNumberFormat="1" applyFont="1" applyFill="1" applyBorder="1" applyAlignment="1" applyProtection="1">
      <alignment vertical="center" shrinkToFit="1"/>
    </xf>
    <xf numFmtId="3" fontId="64" fillId="10" borderId="200" xfId="7" quotePrefix="1" applyNumberFormat="1" applyFont="1" applyFill="1" applyBorder="1" applyAlignment="1" applyProtection="1">
      <alignment vertical="center" shrinkToFit="1"/>
    </xf>
    <xf numFmtId="3" fontId="53" fillId="10" borderId="142" xfId="7" applyNumberFormat="1" applyFont="1" applyFill="1" applyBorder="1" applyAlignment="1" applyProtection="1">
      <alignment horizontal="right" vertical="center" shrinkToFit="1"/>
    </xf>
    <xf numFmtId="3" fontId="53" fillId="10" borderId="33" xfId="7" applyNumberFormat="1" applyFont="1" applyFill="1" applyBorder="1" applyAlignment="1" applyProtection="1">
      <alignment horizontal="right" vertical="center" shrinkToFit="1"/>
    </xf>
    <xf numFmtId="3" fontId="53" fillId="10" borderId="114" xfId="7" applyNumberFormat="1" applyFont="1" applyFill="1" applyBorder="1" applyAlignment="1" applyProtection="1">
      <alignment horizontal="right" vertical="center" shrinkToFit="1"/>
    </xf>
    <xf numFmtId="3" fontId="64" fillId="10" borderId="182" xfId="7" applyNumberFormat="1" applyFont="1" applyFill="1" applyBorder="1" applyAlignment="1" applyProtection="1">
      <alignment horizontal="right" vertical="center" shrinkToFit="1"/>
    </xf>
    <xf numFmtId="3" fontId="64" fillId="10" borderId="186" xfId="7" applyNumberFormat="1" applyFont="1" applyFill="1" applyBorder="1" applyAlignment="1" applyProtection="1">
      <alignment horizontal="right" vertical="center" shrinkToFit="1"/>
    </xf>
    <xf numFmtId="3" fontId="64" fillId="10" borderId="199" xfId="7" applyNumberFormat="1" applyFont="1" applyFill="1" applyBorder="1" applyAlignment="1" applyProtection="1">
      <alignment horizontal="right" vertical="center" shrinkToFit="1"/>
    </xf>
    <xf numFmtId="0" fontId="53" fillId="10" borderId="156" xfId="7" applyFont="1" applyFill="1" applyBorder="1" applyAlignment="1" applyProtection="1">
      <alignment horizontal="left" vertical="center" shrinkToFit="1"/>
    </xf>
    <xf numFmtId="0" fontId="63" fillId="10" borderId="180" xfId="7" applyFont="1" applyFill="1" applyBorder="1" applyAlignment="1" applyProtection="1">
      <alignment horizontal="center" vertical="center"/>
    </xf>
    <xf numFmtId="0" fontId="63" fillId="10" borderId="157" xfId="7" applyFont="1" applyFill="1" applyBorder="1" applyAlignment="1" applyProtection="1">
      <alignment horizontal="center" vertical="center"/>
    </xf>
    <xf numFmtId="3" fontId="64" fillId="10" borderId="156" xfId="7" applyNumberFormat="1" applyFont="1" applyFill="1" applyBorder="1" applyAlignment="1" applyProtection="1">
      <alignment vertical="center" shrinkToFit="1"/>
    </xf>
    <xf numFmtId="3" fontId="64" fillId="10" borderId="190" xfId="7" applyNumberFormat="1" applyFont="1" applyFill="1" applyBorder="1" applyAlignment="1" applyProtection="1">
      <alignment vertical="center" shrinkToFit="1"/>
    </xf>
    <xf numFmtId="3" fontId="64" fillId="10" borderId="155" xfId="7" applyNumberFormat="1" applyFont="1" applyFill="1" applyBorder="1" applyAlignment="1" applyProtection="1">
      <alignment vertical="center" shrinkToFit="1"/>
    </xf>
    <xf numFmtId="3" fontId="64" fillId="10" borderId="190" xfId="7" applyNumberFormat="1" applyFont="1" applyFill="1" applyBorder="1" applyAlignment="1" applyProtection="1">
      <alignment horizontal="right" vertical="center" shrinkToFit="1"/>
    </xf>
    <xf numFmtId="3" fontId="64" fillId="10" borderId="233" xfId="7" applyNumberFormat="1" applyFont="1" applyFill="1" applyBorder="1" applyAlignment="1" applyProtection="1">
      <alignment vertical="center" shrinkToFit="1"/>
    </xf>
    <xf numFmtId="0" fontId="53" fillId="10" borderId="38" xfId="7" applyFont="1" applyFill="1" applyBorder="1" applyAlignment="1" applyProtection="1">
      <alignment horizontal="left" vertical="center" wrapText="1" shrinkToFit="1"/>
    </xf>
    <xf numFmtId="0" fontId="63" fillId="10" borderId="178" xfId="7" applyFont="1" applyFill="1" applyBorder="1" applyAlignment="1" applyProtection="1">
      <alignment horizontal="center" vertical="center" wrapText="1"/>
    </xf>
    <xf numFmtId="0" fontId="63" fillId="10" borderId="125" xfId="7" applyFont="1" applyFill="1" applyBorder="1" applyAlignment="1" applyProtection="1">
      <alignment horizontal="center" vertical="center" wrapText="1"/>
    </xf>
    <xf numFmtId="3" fontId="64" fillId="10" borderId="77" xfId="7" quotePrefix="1" applyNumberFormat="1" applyFont="1" applyFill="1" applyBorder="1" applyAlignment="1" applyProtection="1">
      <alignment vertical="center" shrinkToFit="1"/>
    </xf>
    <xf numFmtId="3" fontId="64" fillId="10" borderId="202" xfId="7" quotePrefix="1" applyNumberFormat="1" applyFont="1" applyFill="1" applyBorder="1" applyAlignment="1" applyProtection="1">
      <alignment vertical="center" shrinkToFit="1"/>
    </xf>
    <xf numFmtId="3" fontId="64" fillId="10" borderId="153" xfId="7" quotePrefix="1" applyNumberFormat="1" applyFont="1" applyFill="1" applyBorder="1" applyAlignment="1" applyProtection="1">
      <alignment vertical="center" shrinkToFit="1"/>
    </xf>
    <xf numFmtId="3" fontId="64" fillId="10" borderId="201" xfId="7" quotePrefix="1" applyNumberFormat="1" applyFont="1" applyFill="1" applyBorder="1" applyAlignment="1" applyProtection="1">
      <alignment vertical="center" shrinkToFit="1"/>
    </xf>
    <xf numFmtId="3" fontId="64" fillId="10" borderId="294" xfId="7" quotePrefix="1" applyNumberFormat="1" applyFont="1" applyFill="1" applyBorder="1" applyAlignment="1" applyProtection="1">
      <alignment vertical="center" shrinkToFit="1"/>
    </xf>
    <xf numFmtId="3" fontId="64" fillId="10" borderId="295" xfId="7" quotePrefix="1" applyNumberFormat="1" applyFont="1" applyFill="1" applyBorder="1" applyAlignment="1" applyProtection="1">
      <alignment vertical="center" shrinkToFit="1"/>
    </xf>
    <xf numFmtId="3" fontId="64" fillId="10" borderId="204" xfId="7" quotePrefix="1" applyNumberFormat="1" applyFont="1" applyFill="1" applyBorder="1" applyAlignment="1" applyProtection="1">
      <alignment vertical="center" shrinkToFit="1"/>
    </xf>
    <xf numFmtId="38" fontId="66" fillId="10" borderId="249" xfId="12" applyFont="1" applyFill="1" applyBorder="1" applyAlignment="1" applyProtection="1">
      <alignment horizontal="right" vertical="center" shrinkToFit="1"/>
    </xf>
    <xf numFmtId="38" fontId="66" fillId="10" borderId="197" xfId="12" applyFont="1" applyFill="1" applyBorder="1" applyAlignment="1" applyProtection="1">
      <alignment horizontal="right" vertical="center" shrinkToFit="1"/>
    </xf>
    <xf numFmtId="38" fontId="66" fillId="10" borderId="250" xfId="12" applyFont="1" applyFill="1" applyBorder="1" applyAlignment="1" applyProtection="1">
      <alignment horizontal="right" vertical="center" shrinkToFit="1"/>
    </xf>
    <xf numFmtId="3" fontId="64" fillId="10" borderId="248" xfId="7" applyNumberFormat="1" applyFont="1" applyFill="1" applyBorder="1" applyAlignment="1" applyProtection="1">
      <alignment horizontal="right" vertical="center" shrinkToFit="1"/>
    </xf>
    <xf numFmtId="3" fontId="64" fillId="10" borderId="189" xfId="7" applyNumberFormat="1" applyFont="1" applyFill="1" applyBorder="1" applyAlignment="1" applyProtection="1">
      <alignment vertical="center" shrinkToFit="1"/>
    </xf>
    <xf numFmtId="3" fontId="64" fillId="10" borderId="188" xfId="7" applyNumberFormat="1" applyFont="1" applyFill="1" applyBorder="1" applyAlignment="1" applyProtection="1">
      <alignment vertical="center" shrinkToFit="1"/>
    </xf>
    <xf numFmtId="3" fontId="64" fillId="10" borderId="21" xfId="7" applyNumberFormat="1" applyFont="1" applyFill="1" applyBorder="1" applyAlignment="1" applyProtection="1">
      <alignment horizontal="center" vertical="center" shrinkToFit="1"/>
    </xf>
    <xf numFmtId="3" fontId="64" fillId="10" borderId="22" xfId="7" applyNumberFormat="1" applyFont="1" applyFill="1" applyBorder="1" applyAlignment="1" applyProtection="1">
      <alignment horizontal="center" vertical="center" shrinkToFit="1"/>
    </xf>
    <xf numFmtId="3" fontId="64" fillId="10" borderId="66" xfId="7" applyNumberFormat="1" applyFont="1" applyFill="1" applyBorder="1" applyAlignment="1" applyProtection="1">
      <alignment horizontal="center" vertical="center" shrinkToFit="1"/>
    </xf>
    <xf numFmtId="3" fontId="64" fillId="10" borderId="101" xfId="7" applyNumberFormat="1" applyFont="1" applyFill="1" applyBorder="1" applyAlignment="1" applyProtection="1">
      <alignment horizontal="right" vertical="center" shrinkToFit="1"/>
    </xf>
    <xf numFmtId="0" fontId="60" fillId="10" borderId="11" xfId="7" applyFont="1" applyFill="1" applyBorder="1" applyAlignment="1" applyProtection="1">
      <alignment horizontal="center" vertical="center" textRotation="255" wrapText="1"/>
    </xf>
    <xf numFmtId="0" fontId="63" fillId="10" borderId="67" xfId="7" applyFont="1" applyFill="1" applyBorder="1" applyAlignment="1" applyProtection="1">
      <alignment horizontal="center" vertical="center"/>
    </xf>
    <xf numFmtId="0" fontId="63" fillId="10" borderId="64" xfId="7" applyFont="1" applyFill="1" applyBorder="1" applyAlignment="1" applyProtection="1">
      <alignment horizontal="center" vertical="center"/>
    </xf>
    <xf numFmtId="3" fontId="64" fillId="10" borderId="118" xfId="7" applyNumberFormat="1" applyFont="1" applyFill="1" applyBorder="1" applyAlignment="1" applyProtection="1">
      <alignment horizontal="center" vertical="center" shrinkToFit="1"/>
    </xf>
    <xf numFmtId="3" fontId="64" fillId="10" borderId="77" xfId="7" applyNumberFormat="1" applyFont="1" applyFill="1" applyBorder="1" applyAlignment="1" applyProtection="1">
      <alignment horizontal="center" vertical="center" shrinkToFit="1"/>
    </xf>
    <xf numFmtId="3" fontId="64" fillId="10" borderId="153" xfId="7" applyNumberFormat="1" applyFont="1" applyFill="1" applyBorder="1" applyAlignment="1" applyProtection="1">
      <alignment horizontal="center" vertical="center" shrinkToFit="1"/>
    </xf>
    <xf numFmtId="3" fontId="64" fillId="10" borderId="178" xfId="7" applyNumberFormat="1" applyFont="1" applyFill="1" applyBorder="1" applyAlignment="1" applyProtection="1">
      <alignment horizontal="center" vertical="center" shrinkToFit="1"/>
    </xf>
    <xf numFmtId="3" fontId="64" fillId="10" borderId="95" xfId="7" applyNumberFormat="1" applyFont="1" applyFill="1" applyBorder="1" applyAlignment="1" applyProtection="1">
      <alignment horizontal="center" vertical="center" shrinkToFit="1"/>
    </xf>
    <xf numFmtId="3" fontId="64" fillId="10" borderId="127" xfId="7" applyNumberFormat="1" applyFont="1" applyFill="1" applyBorder="1" applyAlignment="1" applyProtection="1">
      <alignment horizontal="center" vertical="center" shrinkToFit="1"/>
    </xf>
    <xf numFmtId="3" fontId="64" fillId="10" borderId="180" xfId="7" applyNumberFormat="1" applyFont="1" applyFill="1" applyBorder="1" applyAlignment="1" applyProtection="1">
      <alignment horizontal="center" vertical="center" shrinkToFit="1"/>
    </xf>
    <xf numFmtId="3" fontId="64" fillId="10" borderId="156" xfId="7" applyNumberFormat="1" applyFont="1" applyFill="1" applyBorder="1" applyAlignment="1" applyProtection="1">
      <alignment horizontal="center" vertical="center" shrinkToFit="1"/>
    </xf>
    <xf numFmtId="3" fontId="64" fillId="10" borderId="189" xfId="7" applyNumberFormat="1" applyFont="1" applyFill="1" applyBorder="1" applyAlignment="1" applyProtection="1">
      <alignment horizontal="center" vertical="center" shrinkToFit="1"/>
    </xf>
    <xf numFmtId="0" fontId="53" fillId="10" borderId="15" xfId="7" applyFont="1" applyFill="1" applyBorder="1" applyAlignment="1" applyProtection="1">
      <alignment horizontal="right" vertical="center" shrinkToFit="1"/>
    </xf>
    <xf numFmtId="0" fontId="53" fillId="10" borderId="76" xfId="7" applyFont="1" applyFill="1" applyBorder="1" applyAlignment="1" applyProtection="1">
      <alignment horizontal="right" vertical="center" shrinkToFit="1"/>
    </xf>
    <xf numFmtId="38" fontId="66" fillId="10" borderId="196" xfId="12" applyFont="1" applyFill="1" applyBorder="1" applyAlignment="1" applyProtection="1">
      <alignment horizontal="right" vertical="center" shrinkToFit="1"/>
    </xf>
    <xf numFmtId="38" fontId="66" fillId="10" borderId="198" xfId="12" applyFont="1" applyFill="1" applyBorder="1" applyAlignment="1" applyProtection="1">
      <alignment horizontal="right" vertical="center" shrinkToFit="1"/>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3" fillId="10" borderId="29" xfId="7" applyFont="1" applyFill="1" applyBorder="1" applyAlignment="1" applyProtection="1">
      <alignment horizontal="left" vertical="center"/>
    </xf>
    <xf numFmtId="189" fontId="66" fillId="10" borderId="16" xfId="7" applyNumberFormat="1" applyFont="1" applyFill="1" applyBorder="1" applyAlignment="1" applyProtection="1">
      <alignment horizontal="center" vertical="center" shrinkToFit="1"/>
    </xf>
    <xf numFmtId="189" fontId="66" fillId="10" borderId="3" xfId="7" applyNumberFormat="1" applyFont="1" applyFill="1" applyBorder="1" applyAlignment="1" applyProtection="1">
      <alignment horizontal="center" vertical="center" shrinkToFit="1"/>
    </xf>
    <xf numFmtId="189" fontId="66" fillId="10" borderId="29" xfId="7" applyNumberFormat="1" applyFont="1" applyFill="1" applyBorder="1" applyAlignment="1" applyProtection="1">
      <alignment horizontal="center" vertical="center" shrinkToFit="1"/>
    </xf>
    <xf numFmtId="0" fontId="53" fillId="10" borderId="9" xfId="7" applyFont="1" applyFill="1" applyBorder="1" applyAlignment="1" applyProtection="1">
      <alignment horizontal="left" vertical="center"/>
    </xf>
    <xf numFmtId="189" fontId="66" fillId="14" borderId="7" xfId="7" applyNumberFormat="1" applyFont="1" applyFill="1" applyBorder="1" applyAlignment="1" applyProtection="1">
      <alignment horizontal="center" vertical="center" shrinkToFit="1"/>
      <protection locked="0"/>
    </xf>
    <xf numFmtId="189" fontId="66" fillId="14" borderId="2" xfId="7" applyNumberFormat="1" applyFont="1" applyFill="1" applyBorder="1" applyAlignment="1" applyProtection="1">
      <alignment horizontal="center" vertical="center" shrinkToFit="1"/>
      <protection locked="0"/>
    </xf>
    <xf numFmtId="189" fontId="66" fillId="14" borderId="9" xfId="7" applyNumberFormat="1" applyFont="1" applyFill="1" applyBorder="1" applyAlignment="1" applyProtection="1">
      <alignment horizontal="center" vertical="center" shrinkToFit="1"/>
      <protection locked="0"/>
    </xf>
    <xf numFmtId="0" fontId="53" fillId="10" borderId="7" xfId="7" applyFont="1" applyFill="1" applyBorder="1" applyAlignment="1" applyProtection="1">
      <alignment horizontal="left" vertical="center" shrinkToFit="1"/>
    </xf>
    <xf numFmtId="0" fontId="53" fillId="10" borderId="2" xfId="7" applyFont="1" applyFill="1" applyBorder="1" applyAlignment="1" applyProtection="1">
      <alignment horizontal="left" vertical="center" shrinkToFit="1"/>
    </xf>
    <xf numFmtId="189" fontId="66" fillId="14" borderId="16" xfId="7" applyNumberFormat="1" applyFont="1" applyFill="1" applyBorder="1" applyAlignment="1" applyProtection="1">
      <alignment horizontal="center" vertical="center" shrinkToFit="1"/>
      <protection locked="0"/>
    </xf>
    <xf numFmtId="189" fontId="66" fillId="14" borderId="3" xfId="7" applyNumberFormat="1" applyFont="1" applyFill="1" applyBorder="1" applyAlignment="1" applyProtection="1">
      <alignment horizontal="center" vertical="center" shrinkToFit="1"/>
      <protection locked="0"/>
    </xf>
    <xf numFmtId="189" fontId="66" fillId="14" borderId="29" xfId="7" applyNumberFormat="1" applyFont="1" applyFill="1" applyBorder="1" applyAlignment="1" applyProtection="1">
      <alignment horizontal="center" vertical="center" shrinkToFit="1"/>
      <protection locked="0"/>
    </xf>
    <xf numFmtId="0" fontId="86" fillId="10" borderId="195" xfId="19" applyFont="1" applyFill="1" applyBorder="1" applyAlignment="1" applyProtection="1">
      <alignment horizontal="left" vertical="center"/>
    </xf>
    <xf numFmtId="0" fontId="86" fillId="10" borderId="96" xfId="19" applyFont="1" applyFill="1" applyBorder="1" applyAlignment="1" applyProtection="1">
      <alignment horizontal="left" vertical="center"/>
    </xf>
    <xf numFmtId="0" fontId="86" fillId="10" borderId="160" xfId="19" applyFont="1" applyFill="1" applyBorder="1" applyAlignment="1" applyProtection="1">
      <alignment horizontal="left" vertical="center"/>
    </xf>
    <xf numFmtId="176" fontId="95" fillId="10" borderId="203" xfId="19" applyNumberFormat="1" applyFont="1" applyFill="1" applyBorder="1" applyAlignment="1" applyProtection="1">
      <alignment horizontal="center" vertical="center"/>
    </xf>
    <xf numFmtId="0" fontId="53" fillId="0" borderId="152" xfId="7" applyFont="1" applyFill="1" applyBorder="1" applyAlignment="1" applyProtection="1">
      <alignment horizontal="left" vertical="center" wrapText="1"/>
    </xf>
    <xf numFmtId="0" fontId="53" fillId="0" borderId="77" xfId="7" applyFont="1" applyFill="1" applyBorder="1" applyAlignment="1" applyProtection="1">
      <alignment horizontal="left" vertical="center" wrapText="1"/>
    </xf>
    <xf numFmtId="0" fontId="63" fillId="0" borderId="109" xfId="7" applyFont="1" applyFill="1" applyBorder="1" applyAlignment="1" applyProtection="1">
      <alignment horizontal="center" vertical="center"/>
    </xf>
    <xf numFmtId="0" fontId="63" fillId="0" borderId="110" xfId="7" applyFont="1" applyFill="1" applyBorder="1" applyAlignment="1" applyProtection="1">
      <alignment horizontal="center" vertical="center"/>
    </xf>
    <xf numFmtId="3" fontId="64" fillId="13" borderId="77" xfId="7" applyNumberFormat="1" applyFont="1" applyFill="1" applyBorder="1" applyAlignment="1" applyProtection="1">
      <alignment horizontal="center" vertical="center" shrinkToFit="1"/>
    </xf>
    <xf numFmtId="3" fontId="64" fillId="13" borderId="153" xfId="7" applyNumberFormat="1" applyFont="1" applyFill="1" applyBorder="1" applyAlignment="1" applyProtection="1">
      <alignment horizontal="center" vertical="center" shrinkToFit="1"/>
    </xf>
    <xf numFmtId="3" fontId="64" fillId="0" borderId="152" xfId="7" applyNumberFormat="1" applyFont="1" applyFill="1" applyBorder="1" applyAlignment="1" applyProtection="1">
      <alignment horizontal="right" vertical="center" shrinkToFit="1"/>
    </xf>
    <xf numFmtId="3" fontId="64" fillId="0" borderId="77" xfId="7" applyNumberFormat="1" applyFont="1" applyFill="1" applyBorder="1" applyAlignment="1" applyProtection="1">
      <alignment horizontal="right" vertical="center" shrinkToFit="1"/>
    </xf>
    <xf numFmtId="3" fontId="64" fillId="0" borderId="153" xfId="7" applyNumberFormat="1" applyFont="1" applyFill="1" applyBorder="1" applyAlignment="1" applyProtection="1">
      <alignment horizontal="right" vertical="center" shrinkToFit="1"/>
    </xf>
    <xf numFmtId="3" fontId="64" fillId="13" borderId="152" xfId="7" applyNumberFormat="1" applyFont="1" applyFill="1" applyBorder="1" applyAlignment="1" applyProtection="1">
      <alignment horizontal="right" vertical="center" shrinkToFit="1"/>
    </xf>
    <xf numFmtId="3" fontId="64" fillId="13" borderId="77" xfId="7" applyNumberFormat="1" applyFont="1" applyFill="1" applyBorder="1" applyAlignment="1" applyProtection="1">
      <alignment horizontal="right" vertical="center" shrinkToFit="1"/>
    </xf>
    <xf numFmtId="3" fontId="64" fillId="13" borderId="153" xfId="7" applyNumberFormat="1" applyFont="1" applyFill="1" applyBorder="1" applyAlignment="1" applyProtection="1">
      <alignment horizontal="right" vertical="center" shrinkToFit="1"/>
    </xf>
    <xf numFmtId="178" fontId="64" fillId="10" borderId="16" xfId="7" applyNumberFormat="1" applyFont="1" applyFill="1" applyBorder="1" applyAlignment="1" applyProtection="1">
      <alignment horizontal="center" vertical="center" shrinkToFit="1"/>
    </xf>
    <xf numFmtId="178" fontId="64" fillId="10" borderId="3" xfId="7" applyNumberFormat="1" applyFont="1" applyFill="1" applyBorder="1" applyAlignment="1" applyProtection="1">
      <alignment horizontal="center" vertical="center" shrinkToFit="1"/>
    </xf>
    <xf numFmtId="178" fontId="64" fillId="10" borderId="29" xfId="7" applyNumberFormat="1" applyFont="1" applyFill="1" applyBorder="1" applyAlignment="1" applyProtection="1">
      <alignment horizontal="center" vertical="center" shrinkToFit="1"/>
    </xf>
    <xf numFmtId="178" fontId="64" fillId="10" borderId="7" xfId="7" applyNumberFormat="1" applyFont="1" applyFill="1" applyBorder="1" applyAlignment="1" applyProtection="1">
      <alignment horizontal="center" vertical="center" shrinkToFit="1"/>
    </xf>
    <xf numFmtId="178" fontId="64" fillId="10" borderId="2" xfId="7" applyNumberFormat="1" applyFont="1" applyFill="1" applyBorder="1" applyAlignment="1" applyProtection="1">
      <alignment horizontal="center" vertical="center" shrinkToFit="1"/>
    </xf>
    <xf numFmtId="178" fontId="64" fillId="10" borderId="9" xfId="7" applyNumberFormat="1" applyFont="1" applyFill="1" applyBorder="1" applyAlignment="1" applyProtection="1">
      <alignment horizontal="center" vertical="center" shrinkToFit="1"/>
    </xf>
    <xf numFmtId="180" fontId="87" fillId="10" borderId="203" xfId="19" applyNumberFormat="1" applyFont="1" applyFill="1" applyBorder="1" applyAlignment="1" applyProtection="1">
      <alignment horizontal="center" vertical="center"/>
    </xf>
    <xf numFmtId="190" fontId="63" fillId="10" borderId="180" xfId="7" applyNumberFormat="1" applyFont="1" applyFill="1" applyBorder="1" applyAlignment="1" applyProtection="1">
      <alignment horizontal="center" vertical="center"/>
    </xf>
    <xf numFmtId="190" fontId="63" fillId="10" borderId="157" xfId="7" applyNumberFormat="1" applyFont="1" applyFill="1" applyBorder="1" applyAlignment="1" applyProtection="1">
      <alignment horizontal="center" vertical="center"/>
    </xf>
    <xf numFmtId="0" fontId="53" fillId="0" borderId="10" xfId="7" applyFont="1" applyFill="1" applyBorder="1" applyAlignment="1" applyProtection="1">
      <alignment horizontal="left" vertical="center" shrinkToFit="1"/>
    </xf>
    <xf numFmtId="0" fontId="53" fillId="0" borderId="5" xfId="7" applyFont="1" applyFill="1" applyBorder="1" applyAlignment="1" applyProtection="1">
      <alignment horizontal="left" vertical="center" shrinkToFit="1"/>
    </xf>
    <xf numFmtId="0" fontId="53" fillId="0" borderId="5" xfId="7" applyFont="1" applyFill="1" applyBorder="1" applyAlignment="1" applyProtection="1">
      <alignment horizontal="right" vertical="center" shrinkToFit="1"/>
    </xf>
    <xf numFmtId="0" fontId="53" fillId="0" borderId="8" xfId="7"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center" vertical="center" shrinkToFit="1"/>
    </xf>
    <xf numFmtId="3" fontId="64" fillId="13" borderId="5" xfId="7" applyNumberFormat="1" applyFont="1" applyFill="1" applyBorder="1" applyAlignment="1" applyProtection="1">
      <alignment horizontal="center" vertical="center" shrinkToFit="1"/>
    </xf>
    <xf numFmtId="3" fontId="64" fillId="13" borderId="8" xfId="7" applyNumberFormat="1" applyFont="1" applyFill="1" applyBorder="1" applyAlignment="1" applyProtection="1">
      <alignment horizontal="center" vertical="center" shrinkToFit="1"/>
    </xf>
    <xf numFmtId="3" fontId="64" fillId="0" borderId="10" xfId="7" applyNumberFormat="1" applyFont="1" applyFill="1" applyBorder="1" applyAlignment="1" applyProtection="1">
      <alignment horizontal="right" vertical="center" shrinkToFit="1"/>
    </xf>
    <xf numFmtId="3" fontId="64" fillId="0" borderId="5" xfId="7" applyNumberFormat="1" applyFont="1" applyFill="1" applyBorder="1" applyAlignment="1" applyProtection="1">
      <alignment horizontal="right" vertical="center" shrinkToFit="1"/>
    </xf>
    <xf numFmtId="3" fontId="64" fillId="0" borderId="8" xfId="7" applyNumberFormat="1"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right" vertical="center" shrinkToFit="1"/>
    </xf>
    <xf numFmtId="3" fontId="64" fillId="13" borderId="5" xfId="7" applyNumberFormat="1" applyFont="1" applyFill="1" applyBorder="1" applyAlignment="1" applyProtection="1">
      <alignment horizontal="right" vertical="center" shrinkToFit="1"/>
    </xf>
    <xf numFmtId="3" fontId="64" fillId="13" borderId="8" xfId="7" applyNumberFormat="1" applyFont="1" applyFill="1" applyBorder="1" applyAlignment="1" applyProtection="1">
      <alignment horizontal="right" vertical="center" shrinkToFit="1"/>
    </xf>
    <xf numFmtId="0" fontId="14" fillId="4" borderId="210" xfId="0" applyFont="1" applyFill="1" applyBorder="1" applyAlignment="1" applyProtection="1">
      <alignment horizontal="center" vertical="center" wrapText="1" shrinkToFit="1"/>
      <protection locked="0"/>
    </xf>
    <xf numFmtId="0" fontId="14" fillId="4" borderId="96" xfId="0" applyFont="1" applyFill="1" applyBorder="1" applyAlignment="1" applyProtection="1">
      <alignment horizontal="center" vertical="center" wrapText="1" shrinkToFit="1"/>
      <protection locked="0"/>
    </xf>
    <xf numFmtId="0" fontId="14" fillId="4" borderId="194" xfId="0" applyFont="1" applyFill="1" applyBorder="1" applyAlignment="1" applyProtection="1">
      <alignment horizontal="center" vertical="center" wrapText="1" shrinkToFit="1"/>
      <protection locked="0"/>
    </xf>
    <xf numFmtId="0" fontId="16" fillId="0" borderId="96" xfId="0" applyFont="1" applyBorder="1" applyAlignment="1" applyProtection="1">
      <alignment vertical="center" shrinkToFit="1"/>
      <protection locked="0"/>
    </xf>
    <xf numFmtId="0" fontId="13" fillId="5" borderId="54" xfId="0" applyFont="1" applyFill="1" applyBorder="1" applyAlignment="1" applyProtection="1">
      <alignment horizontal="center" vertical="center" shrinkToFit="1"/>
      <protection locked="0"/>
    </xf>
    <xf numFmtId="0" fontId="13" fillId="5" borderId="3" xfId="0" applyFont="1" applyFill="1" applyBorder="1" applyAlignment="1" applyProtection="1">
      <alignment horizontal="center" vertical="center" shrinkToFit="1"/>
      <protection locked="0"/>
    </xf>
    <xf numFmtId="0" fontId="13" fillId="5" borderId="29" xfId="0" applyFont="1" applyFill="1" applyBorder="1" applyAlignment="1" applyProtection="1">
      <alignment horizontal="center" vertical="center" shrinkToFit="1"/>
      <protection locked="0"/>
    </xf>
    <xf numFmtId="0" fontId="22" fillId="5" borderId="45" xfId="0" applyFont="1" applyFill="1" applyBorder="1" applyAlignment="1" applyProtection="1">
      <alignment horizontal="center" vertical="center" wrapText="1" shrinkToFit="1"/>
      <protection locked="0"/>
    </xf>
    <xf numFmtId="0" fontId="22" fillId="5" borderId="23" xfId="0" applyFont="1" applyFill="1" applyBorder="1" applyAlignment="1" applyProtection="1">
      <alignment horizontal="center" vertical="center" wrapText="1" shrinkToFit="1"/>
      <protection locked="0"/>
    </xf>
    <xf numFmtId="0" fontId="22" fillId="5" borderId="70" xfId="0" applyFont="1" applyFill="1" applyBorder="1" applyAlignment="1" applyProtection="1">
      <alignment horizontal="center" vertical="center" wrapText="1" shrinkToFit="1"/>
      <protection locked="0"/>
    </xf>
    <xf numFmtId="0" fontId="22" fillId="5" borderId="35" xfId="0" applyFont="1" applyFill="1" applyBorder="1" applyAlignment="1" applyProtection="1">
      <alignment horizontal="center" vertical="center" wrapText="1" shrinkToFit="1"/>
      <protection locked="0"/>
    </xf>
    <xf numFmtId="0" fontId="22" fillId="5" borderId="5" xfId="0" applyFont="1" applyFill="1" applyBorder="1" applyAlignment="1" applyProtection="1">
      <alignment horizontal="center" vertical="center" wrapText="1" shrinkToFit="1"/>
      <protection locked="0"/>
    </xf>
    <xf numFmtId="0" fontId="22" fillId="5" borderId="8" xfId="0" applyFont="1" applyFill="1" applyBorder="1" applyAlignment="1" applyProtection="1">
      <alignment horizontal="center" vertical="center" wrapText="1" shrinkToFit="1"/>
      <protection locked="0"/>
    </xf>
    <xf numFmtId="0" fontId="13" fillId="5" borderId="35"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13" fillId="5" borderId="8" xfId="0" applyFont="1" applyFill="1" applyBorder="1" applyAlignment="1" applyProtection="1">
      <alignment horizontal="center" vertical="center" shrinkToFit="1"/>
      <protection locked="0"/>
    </xf>
    <xf numFmtId="0" fontId="16" fillId="6" borderId="133" xfId="0" applyFont="1" applyFill="1" applyBorder="1" applyAlignment="1" applyProtection="1">
      <alignment horizontal="center" vertical="center" shrinkToFit="1"/>
      <protection locked="0"/>
    </xf>
    <xf numFmtId="0" fontId="16" fillId="6" borderId="95" xfId="0" applyFont="1" applyFill="1" applyBorder="1" applyAlignment="1" applyProtection="1">
      <alignment horizontal="center" vertical="center" shrinkToFit="1"/>
      <protection locked="0"/>
    </xf>
    <xf numFmtId="0" fontId="16" fillId="6" borderId="154" xfId="0" applyFont="1" applyFill="1" applyBorder="1" applyAlignment="1" applyProtection="1">
      <alignment horizontal="center" vertical="center" shrinkToFit="1"/>
      <protection locked="0"/>
    </xf>
    <xf numFmtId="49" fontId="16" fillId="14" borderId="187" xfId="0" applyNumberFormat="1" applyFont="1" applyFill="1" applyBorder="1" applyAlignment="1" applyProtection="1">
      <alignment horizontal="center" vertical="center" shrinkToFit="1"/>
      <protection locked="0"/>
    </xf>
    <xf numFmtId="49" fontId="16" fillId="14" borderId="95" xfId="0" applyNumberFormat="1" applyFont="1" applyFill="1" applyBorder="1" applyAlignment="1" applyProtection="1">
      <alignment horizontal="center" vertical="center" shrinkToFit="1"/>
      <protection locked="0"/>
    </xf>
    <xf numFmtId="49" fontId="16" fillId="14" borderId="202" xfId="0" applyNumberFormat="1" applyFont="1" applyFill="1" applyBorder="1" applyAlignment="1" applyProtection="1">
      <alignment horizontal="center" vertical="center" shrinkToFit="1"/>
      <protection locked="0"/>
    </xf>
    <xf numFmtId="49" fontId="16" fillId="14" borderId="77" xfId="0" applyNumberFormat="1" applyFont="1" applyFill="1" applyBorder="1" applyAlignment="1" applyProtection="1">
      <alignment horizontal="center" vertical="center" shrinkToFit="1"/>
      <protection locked="0"/>
    </xf>
    <xf numFmtId="49" fontId="16" fillId="14" borderId="78" xfId="0" applyNumberFormat="1" applyFont="1" applyFill="1" applyBorder="1" applyAlignment="1" applyProtection="1">
      <alignment horizontal="center" vertical="center" shrinkToFit="1"/>
      <protection locked="0"/>
    </xf>
    <xf numFmtId="0" fontId="16" fillId="6" borderId="152" xfId="0" applyFont="1" applyFill="1" applyBorder="1" applyAlignment="1" applyProtection="1">
      <alignment horizontal="center" vertical="center" shrinkToFit="1"/>
      <protection locked="0"/>
    </xf>
    <xf numFmtId="0" fontId="16" fillId="6" borderId="77" xfId="0" applyFont="1" applyFill="1" applyBorder="1" applyAlignment="1" applyProtection="1">
      <alignment horizontal="center" vertical="center" shrinkToFit="1"/>
      <protection locked="0"/>
    </xf>
    <xf numFmtId="0" fontId="16" fillId="6" borderId="106" xfId="0" applyFont="1" applyFill="1" applyBorder="1" applyAlignment="1" applyProtection="1">
      <alignment horizontal="center" vertical="center" shrinkToFit="1"/>
      <protection locked="0"/>
    </xf>
    <xf numFmtId="0" fontId="16" fillId="0" borderId="3" xfId="0" applyFont="1" applyBorder="1" applyAlignment="1" applyProtection="1">
      <alignment vertical="center" shrinkToFit="1"/>
      <protection locked="0"/>
    </xf>
    <xf numFmtId="0" fontId="13" fillId="5" borderId="68" xfId="0" applyFont="1" applyFill="1" applyBorder="1" applyAlignment="1" applyProtection="1">
      <alignment horizontal="center" vertical="center" shrinkToFit="1"/>
      <protection locked="0"/>
    </xf>
    <xf numFmtId="0" fontId="13" fillId="5" borderId="14" xfId="0" applyFont="1" applyFill="1" applyBorder="1" applyAlignment="1" applyProtection="1">
      <alignment horizontal="center" vertical="center" shrinkToFit="1"/>
      <protection locked="0"/>
    </xf>
    <xf numFmtId="0" fontId="13" fillId="5" borderId="84" xfId="0" applyFont="1" applyFill="1" applyBorder="1" applyAlignment="1" applyProtection="1">
      <alignment horizontal="center" vertical="center" shrinkToFit="1"/>
      <protection locked="0"/>
    </xf>
    <xf numFmtId="0" fontId="14" fillId="4" borderId="152" xfId="0" applyFont="1" applyFill="1" applyBorder="1" applyAlignment="1" applyProtection="1">
      <alignment horizontal="center" vertical="center" shrinkToFit="1"/>
      <protection locked="0"/>
    </xf>
    <xf numFmtId="0" fontId="14" fillId="4" borderId="77" xfId="0" applyFont="1" applyFill="1" applyBorder="1" applyAlignment="1" applyProtection="1">
      <alignment horizontal="center" vertical="center" shrinkToFit="1"/>
      <protection locked="0"/>
    </xf>
    <xf numFmtId="0" fontId="14" fillId="4" borderId="106" xfId="0" applyFont="1" applyFill="1" applyBorder="1" applyAlignment="1" applyProtection="1">
      <alignment horizontal="center" vertical="center" shrinkToFit="1"/>
      <protection locked="0"/>
    </xf>
    <xf numFmtId="0" fontId="16" fillId="6" borderId="202" xfId="0" applyFont="1" applyFill="1" applyBorder="1" applyAlignment="1" applyProtection="1">
      <alignment horizontal="center" vertical="center" shrinkToFit="1"/>
      <protection locked="0"/>
    </xf>
    <xf numFmtId="49" fontId="16" fillId="6" borderId="77" xfId="0" applyNumberFormat="1" applyFont="1" applyFill="1" applyBorder="1" applyAlignment="1" applyProtection="1">
      <alignment horizontal="center" vertical="center" shrinkToFit="1"/>
      <protection locked="0"/>
    </xf>
    <xf numFmtId="49" fontId="16" fillId="6" borderId="78" xfId="0" applyNumberFormat="1" applyFont="1" applyFill="1" applyBorder="1" applyAlignment="1" applyProtection="1">
      <alignment horizontal="center" vertical="center" shrinkToFit="1"/>
      <protection locked="0"/>
    </xf>
    <xf numFmtId="0" fontId="14" fillId="4" borderId="212" xfId="0" applyFont="1" applyFill="1" applyBorder="1" applyAlignment="1" applyProtection="1">
      <alignment horizontal="center" vertical="center" shrinkToFit="1"/>
      <protection locked="0"/>
    </xf>
    <xf numFmtId="0" fontId="14" fillId="4" borderId="175" xfId="0" applyFont="1" applyFill="1" applyBorder="1" applyAlignment="1" applyProtection="1">
      <alignment horizontal="center" vertical="center" shrinkToFit="1"/>
      <protection locked="0"/>
    </xf>
    <xf numFmtId="0" fontId="14" fillId="4" borderId="276" xfId="0" applyFont="1" applyFill="1" applyBorder="1" applyAlignment="1" applyProtection="1">
      <alignment horizontal="center" vertical="center" shrinkToFit="1"/>
      <protection locked="0"/>
    </xf>
    <xf numFmtId="0" fontId="16" fillId="0" borderId="175" xfId="0" applyFont="1" applyBorder="1" applyAlignment="1" applyProtection="1">
      <alignment horizontal="left" vertical="center"/>
      <protection locked="0"/>
    </xf>
    <xf numFmtId="0" fontId="16" fillId="0" borderId="175" xfId="0" applyFont="1" applyBorder="1" applyAlignment="1" applyProtection="1">
      <alignment vertical="center" shrinkToFit="1"/>
      <protection locked="0"/>
    </xf>
    <xf numFmtId="176" fontId="16" fillId="14" borderId="202" xfId="0" applyNumberFormat="1" applyFont="1" applyFill="1" applyBorder="1" applyAlignment="1" applyProtection="1">
      <alignment horizontal="center" vertical="center" shrinkToFit="1"/>
      <protection locked="0"/>
    </xf>
    <xf numFmtId="176" fontId="16" fillId="14" borderId="77" xfId="0" applyNumberFormat="1" applyFont="1" applyFill="1" applyBorder="1" applyAlignment="1" applyProtection="1">
      <alignment horizontal="center" vertical="center" shrinkToFit="1"/>
      <protection locked="0"/>
    </xf>
    <xf numFmtId="0" fontId="14" fillId="6" borderId="152" xfId="0" applyFont="1" applyFill="1" applyBorder="1" applyAlignment="1" applyProtection="1">
      <alignment horizontal="center" vertical="center" wrapText="1" shrinkToFit="1"/>
      <protection locked="0"/>
    </xf>
    <xf numFmtId="0" fontId="14" fillId="6" borderId="77" xfId="0" applyFont="1" applyFill="1" applyBorder="1" applyAlignment="1" applyProtection="1">
      <alignment horizontal="center" vertical="center" wrapText="1" shrinkToFit="1"/>
      <protection locked="0"/>
    </xf>
    <xf numFmtId="0" fontId="14" fillId="6" borderId="106" xfId="0" applyFont="1" applyFill="1" applyBorder="1" applyAlignment="1" applyProtection="1">
      <alignment horizontal="center" vertical="center" wrapText="1" shrinkToFit="1"/>
      <protection locked="0"/>
    </xf>
    <xf numFmtId="0" fontId="16" fillId="5" borderId="35" xfId="0" applyFont="1" applyFill="1" applyBorder="1" applyAlignment="1" applyProtection="1">
      <alignment vertical="center" shrinkToFit="1"/>
      <protection locked="0"/>
    </xf>
    <xf numFmtId="0" fontId="16" fillId="5" borderId="5" xfId="0" applyFont="1" applyFill="1" applyBorder="1" applyAlignment="1" applyProtection="1">
      <alignment vertical="center" shrinkToFit="1"/>
      <protection locked="0"/>
    </xf>
    <xf numFmtId="0" fontId="16" fillId="5" borderId="72" xfId="0" applyFont="1" applyFill="1" applyBorder="1" applyAlignment="1" applyProtection="1">
      <alignment vertical="center" shrinkToFit="1"/>
      <protection locked="0"/>
    </xf>
    <xf numFmtId="0" fontId="16" fillId="0" borderId="96" xfId="0" applyFont="1" applyBorder="1" applyAlignment="1" applyProtection="1">
      <alignment vertical="center"/>
      <protection locked="0"/>
    </xf>
    <xf numFmtId="0" fontId="16" fillId="6" borderId="210" xfId="0" applyFont="1" applyFill="1" applyBorder="1" applyAlignment="1" applyProtection="1">
      <alignment horizontal="center" vertical="center" shrinkToFit="1"/>
      <protection locked="0"/>
    </xf>
    <xf numFmtId="0" fontId="16" fillId="6" borderId="96" xfId="0" applyFont="1" applyFill="1" applyBorder="1" applyAlignment="1" applyProtection="1">
      <alignment horizontal="center" vertical="center" shrinkToFit="1"/>
      <protection locked="0"/>
    </xf>
    <xf numFmtId="0" fontId="16" fillId="6" borderId="194" xfId="0" applyFont="1" applyFill="1" applyBorder="1" applyAlignment="1" applyProtection="1">
      <alignment horizontal="center" vertical="center" shrinkToFit="1"/>
      <protection locked="0"/>
    </xf>
    <xf numFmtId="0" fontId="13" fillId="5" borderId="54" xfId="0" applyFont="1" applyFill="1" applyBorder="1" applyAlignment="1" applyProtection="1">
      <alignment horizontal="center" vertical="center" wrapText="1"/>
      <protection locked="0"/>
    </xf>
    <xf numFmtId="0" fontId="13" fillId="5" borderId="3" xfId="0" applyFont="1" applyFill="1" applyBorder="1" applyAlignment="1" applyProtection="1">
      <alignment horizontal="center" vertical="center" wrapText="1"/>
      <protection locked="0"/>
    </xf>
    <xf numFmtId="0" fontId="13" fillId="5" borderId="29" xfId="0" applyFont="1" applyFill="1" applyBorder="1" applyAlignment="1" applyProtection="1">
      <alignment horizontal="center" vertical="center" wrapText="1"/>
      <protection locked="0"/>
    </xf>
    <xf numFmtId="0" fontId="13" fillId="5" borderId="32" xfId="0" applyFont="1" applyFill="1" applyBorder="1" applyAlignment="1" applyProtection="1">
      <alignment horizontal="center" vertical="center" wrapText="1"/>
      <protection locked="0"/>
    </xf>
    <xf numFmtId="0" fontId="13" fillId="5" borderId="0" xfId="0" applyFont="1" applyFill="1" applyBorder="1" applyAlignment="1" applyProtection="1">
      <alignment horizontal="center" vertical="center" wrapText="1"/>
      <protection locked="0"/>
    </xf>
    <xf numFmtId="0" fontId="13" fillId="5" borderId="46" xfId="0" applyFont="1" applyFill="1" applyBorder="1" applyAlignment="1" applyProtection="1">
      <alignment horizontal="center" vertical="center" wrapText="1"/>
      <protection locked="0"/>
    </xf>
    <xf numFmtId="49" fontId="16" fillId="14" borderId="125" xfId="0" applyNumberFormat="1" applyFont="1" applyFill="1" applyBorder="1" applyAlignment="1" applyProtection="1">
      <alignment horizontal="center" vertical="center" shrinkToFit="1"/>
      <protection locked="0"/>
    </xf>
    <xf numFmtId="0" fontId="16" fillId="4" borderId="133" xfId="0" applyFont="1" applyFill="1" applyBorder="1" applyAlignment="1" applyProtection="1">
      <alignment horizontal="center" vertical="center" shrinkToFit="1"/>
      <protection locked="0"/>
    </xf>
    <xf numFmtId="0" fontId="16" fillId="4" borderId="95" xfId="0" applyFont="1" applyFill="1" applyBorder="1" applyAlignment="1" applyProtection="1">
      <alignment horizontal="center" vertical="center" shrinkToFit="1"/>
      <protection locked="0"/>
    </xf>
    <xf numFmtId="0" fontId="16" fillId="4" borderId="154" xfId="0" applyFont="1" applyFill="1" applyBorder="1" applyAlignment="1" applyProtection="1">
      <alignment horizontal="center" vertical="center" shrinkToFit="1"/>
      <protection locked="0"/>
    </xf>
    <xf numFmtId="0" fontId="16" fillId="0" borderId="95" xfId="0" applyFont="1" applyBorder="1" applyAlignment="1" applyProtection="1">
      <alignment vertical="center"/>
      <protection locked="0"/>
    </xf>
    <xf numFmtId="0" fontId="71" fillId="0" borderId="7" xfId="0" applyFont="1" applyBorder="1" applyAlignment="1" applyProtection="1">
      <alignment vertical="center"/>
      <protection locked="0"/>
    </xf>
    <xf numFmtId="0" fontId="71" fillId="0" borderId="2" xfId="0" applyFont="1" applyBorder="1" applyAlignment="1" applyProtection="1">
      <alignment vertical="center"/>
      <protection locked="0"/>
    </xf>
    <xf numFmtId="0" fontId="71" fillId="0" borderId="9" xfId="0" applyFont="1" applyBorder="1" applyAlignment="1" applyProtection="1">
      <alignment vertical="center"/>
      <protection locked="0"/>
    </xf>
    <xf numFmtId="0" fontId="71" fillId="0" borderId="0" xfId="0" applyFont="1" applyAlignment="1" applyProtection="1">
      <alignment horizontal="center" vertical="center"/>
      <protection locked="0"/>
    </xf>
    <xf numFmtId="0" fontId="71" fillId="0" borderId="0" xfId="0" applyFont="1" applyFill="1" applyAlignment="1" applyProtection="1">
      <alignment horizontal="center" vertical="center"/>
      <protection locked="0"/>
    </xf>
    <xf numFmtId="0" fontId="15" fillId="14" borderId="0" xfId="0" applyFont="1" applyFill="1" applyAlignment="1" applyProtection="1">
      <alignment horizontal="center" shrinkToFit="1"/>
      <protection locked="0"/>
    </xf>
    <xf numFmtId="0" fontId="16" fillId="0" borderId="0" xfId="0" applyFont="1" applyBorder="1" applyAlignment="1" applyProtection="1">
      <alignment horizontal="center" vertical="center"/>
      <protection locked="0"/>
    </xf>
    <xf numFmtId="177" fontId="13" fillId="0" borderId="0" xfId="0" applyNumberFormat="1" applyFont="1" applyAlignment="1" applyProtection="1">
      <alignment horizontal="center" vertical="center" shrinkToFit="1"/>
      <protection locked="0"/>
    </xf>
    <xf numFmtId="0" fontId="36" fillId="0" borderId="40" xfId="0" applyFont="1" applyBorder="1" applyAlignment="1" applyProtection="1">
      <alignment horizontal="left" vertical="top" wrapText="1"/>
      <protection locked="0"/>
    </xf>
    <xf numFmtId="0" fontId="36" fillId="0" borderId="41" xfId="0" applyFont="1" applyBorder="1" applyAlignment="1" applyProtection="1">
      <alignment horizontal="left" vertical="top" wrapText="1"/>
      <protection locked="0"/>
    </xf>
    <xf numFmtId="0" fontId="13" fillId="0" borderId="297" xfId="0" applyFont="1" applyBorder="1" applyAlignment="1" applyProtection="1">
      <alignment horizontal="center" vertical="top" wrapText="1"/>
      <protection locked="0"/>
    </xf>
    <xf numFmtId="0" fontId="13" fillId="0" borderId="0" xfId="0" applyFont="1" applyBorder="1" applyAlignment="1" applyProtection="1">
      <alignment horizontal="left" vertical="top" wrapText="1"/>
      <protection locked="0"/>
    </xf>
    <xf numFmtId="0" fontId="88" fillId="0" borderId="302" xfId="18" applyBorder="1" applyAlignment="1" applyProtection="1">
      <alignment horizontal="center" vertical="top" wrapText="1"/>
      <protection locked="0"/>
    </xf>
    <xf numFmtId="0" fontId="13" fillId="0" borderId="302" xfId="0" applyFont="1" applyBorder="1" applyAlignment="1" applyProtection="1">
      <alignment horizontal="center" vertical="top" wrapText="1"/>
      <protection locked="0"/>
    </xf>
    <xf numFmtId="0" fontId="36" fillId="0" borderId="0" xfId="0" applyFont="1" applyBorder="1" applyAlignment="1" applyProtection="1">
      <alignment vertical="top" wrapText="1"/>
      <protection locked="0"/>
    </xf>
    <xf numFmtId="0" fontId="36" fillId="0" borderId="13" xfId="0" applyFont="1" applyBorder="1" applyAlignment="1" applyProtection="1">
      <alignment vertical="top" wrapText="1"/>
      <protection locked="0"/>
    </xf>
    <xf numFmtId="0" fontId="36" fillId="0" borderId="73" xfId="0" applyFont="1" applyBorder="1" applyAlignment="1" applyProtection="1">
      <alignment vertical="center" wrapText="1"/>
      <protection locked="0"/>
    </xf>
    <xf numFmtId="0" fontId="36" fillId="0" borderId="44" xfId="0" applyFont="1" applyBorder="1" applyAlignment="1" applyProtection="1">
      <alignment vertical="center" wrapText="1"/>
      <protection locked="0"/>
    </xf>
    <xf numFmtId="0" fontId="14" fillId="0" borderId="6" xfId="0" applyFont="1" applyFill="1" applyBorder="1" applyAlignment="1" applyProtection="1">
      <alignment vertical="center" shrinkToFit="1"/>
      <protection locked="0"/>
    </xf>
    <xf numFmtId="0" fontId="14" fillId="0" borderId="0" xfId="0" applyFont="1" applyFill="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3" fillId="5" borderId="135" xfId="0" applyFont="1" applyFill="1" applyBorder="1" applyAlignment="1" applyProtection="1">
      <alignment horizontal="center" vertical="center" shrinkToFit="1"/>
      <protection locked="0"/>
    </xf>
    <xf numFmtId="0" fontId="13" fillId="5" borderId="80" xfId="0" applyFont="1" applyFill="1" applyBorder="1" applyAlignment="1" applyProtection="1">
      <alignment horizontal="center" vertical="center" shrinkToFit="1"/>
      <protection locked="0"/>
    </xf>
    <xf numFmtId="0" fontId="13" fillId="5" borderId="81" xfId="0" applyFont="1" applyFill="1" applyBorder="1" applyAlignment="1" applyProtection="1">
      <alignment horizontal="center" vertical="center" shrinkToFit="1"/>
      <protection locked="0"/>
    </xf>
    <xf numFmtId="0" fontId="13" fillId="5" borderId="79" xfId="0" applyFont="1" applyFill="1" applyBorder="1" applyAlignment="1" applyProtection="1">
      <alignment horizontal="center"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19" fillId="0" borderId="0" xfId="0" applyFont="1" applyAlignment="1" applyProtection="1">
      <alignment horizontal="left" vertical="center"/>
      <protection locked="0"/>
    </xf>
    <xf numFmtId="0" fontId="25" fillId="0" borderId="0" xfId="0" applyFont="1" applyAlignment="1" applyProtection="1">
      <alignment horizontal="left" vertical="center"/>
      <protection locked="0"/>
    </xf>
    <xf numFmtId="0" fontId="18" fillId="5" borderId="54" xfId="0" applyFont="1" applyFill="1" applyBorder="1" applyAlignment="1" applyProtection="1">
      <alignment horizontal="center" vertical="center" shrinkToFit="1"/>
      <protection locked="0"/>
    </xf>
    <xf numFmtId="0" fontId="18" fillId="5" borderId="3" xfId="0" applyFont="1" applyFill="1" applyBorder="1" applyAlignment="1" applyProtection="1">
      <alignment horizontal="center" vertical="center" shrinkToFit="1"/>
      <protection locked="0"/>
    </xf>
    <xf numFmtId="0" fontId="18" fillId="5" borderId="29" xfId="0" applyFont="1" applyFill="1" applyBorder="1" applyAlignment="1" applyProtection="1">
      <alignment horizontal="center" vertical="center" shrinkToFit="1"/>
      <protection locked="0"/>
    </xf>
    <xf numFmtId="0" fontId="18" fillId="5" borderId="32" xfId="0" applyFont="1" applyFill="1" applyBorder="1" applyAlignment="1" applyProtection="1">
      <alignment horizontal="center" vertical="center" shrinkToFit="1"/>
      <protection locked="0"/>
    </xf>
    <xf numFmtId="0" fontId="18" fillId="5" borderId="0" xfId="0" applyFont="1" applyFill="1" applyBorder="1" applyAlignment="1" applyProtection="1">
      <alignment horizontal="center" vertical="center" shrinkToFit="1"/>
      <protection locked="0"/>
    </xf>
    <xf numFmtId="0" fontId="18" fillId="5" borderId="46" xfId="0" applyFont="1" applyFill="1" applyBorder="1" applyAlignment="1" applyProtection="1">
      <alignment horizontal="center" vertical="center" shrinkToFit="1"/>
      <protection locked="0"/>
    </xf>
    <xf numFmtId="0" fontId="18" fillId="5" borderId="67" xfId="0" applyFont="1" applyFill="1" applyBorder="1" applyAlignment="1" applyProtection="1">
      <alignment horizontal="center" vertical="center" shrinkToFit="1"/>
      <protection locked="0"/>
    </xf>
    <xf numFmtId="0" fontId="18" fillId="5" borderId="6" xfId="0" applyFont="1" applyFill="1" applyBorder="1" applyAlignment="1" applyProtection="1">
      <alignment horizontal="center" vertical="center" shrinkToFit="1"/>
      <protection locked="0"/>
    </xf>
    <xf numFmtId="0" fontId="18" fillId="5" borderId="48" xfId="0" applyFont="1" applyFill="1" applyBorder="1" applyAlignment="1" applyProtection="1">
      <alignment horizontal="center" vertical="center" shrinkToFit="1"/>
      <protection locked="0"/>
    </xf>
    <xf numFmtId="0" fontId="18" fillId="5" borderId="35" xfId="0" applyFont="1" applyFill="1" applyBorder="1" applyAlignment="1" applyProtection="1">
      <alignment horizontal="center" vertical="center" shrinkToFit="1"/>
      <protection locked="0"/>
    </xf>
    <xf numFmtId="0" fontId="18" fillId="5" borderId="5" xfId="0" applyFont="1" applyFill="1" applyBorder="1" applyAlignment="1" applyProtection="1">
      <alignment horizontal="center" vertical="center" shrinkToFit="1"/>
      <protection locked="0"/>
    </xf>
    <xf numFmtId="0" fontId="18" fillId="5" borderId="8" xfId="0" applyFont="1" applyFill="1" applyBorder="1" applyAlignment="1" applyProtection="1">
      <alignment horizontal="center" vertical="center" shrinkToFit="1"/>
      <protection locked="0"/>
    </xf>
    <xf numFmtId="49" fontId="16" fillId="14" borderId="1" xfId="0" applyNumberFormat="1" applyFont="1" applyFill="1" applyBorder="1" applyAlignment="1" applyProtection="1">
      <alignment horizontal="left" vertical="center"/>
      <protection locked="0"/>
    </xf>
    <xf numFmtId="49" fontId="16" fillId="14" borderId="0" xfId="0" applyNumberFormat="1" applyFont="1" applyFill="1" applyBorder="1" applyAlignment="1" applyProtection="1">
      <alignment horizontal="left" vertical="center"/>
      <protection locked="0"/>
    </xf>
    <xf numFmtId="49" fontId="16" fillId="14" borderId="313" xfId="0" applyNumberFormat="1" applyFont="1" applyFill="1" applyBorder="1" applyAlignment="1" applyProtection="1">
      <alignment horizontal="left" vertical="center"/>
      <protection locked="0"/>
    </xf>
    <xf numFmtId="49" fontId="28" fillId="14" borderId="278" xfId="0" applyNumberFormat="1" applyFont="1" applyFill="1" applyBorder="1" applyAlignment="1" applyProtection="1">
      <alignment vertical="top" wrapText="1"/>
      <protection locked="0"/>
    </xf>
    <xf numFmtId="49" fontId="28" fillId="14" borderId="14" xfId="0" applyNumberFormat="1" applyFont="1" applyFill="1" applyBorder="1" applyAlignment="1" applyProtection="1">
      <alignment vertical="top" wrapText="1"/>
      <protection locked="0"/>
    </xf>
    <xf numFmtId="49" fontId="28" fillId="14" borderId="89" xfId="0" applyNumberFormat="1" applyFont="1" applyFill="1" applyBorder="1" applyAlignment="1" applyProtection="1">
      <alignment vertical="top" wrapText="1"/>
      <protection locked="0"/>
    </xf>
    <xf numFmtId="0" fontId="18" fillId="5" borderId="54" xfId="0" applyFont="1" applyFill="1" applyBorder="1" applyAlignment="1" applyProtection="1">
      <alignment horizontal="center" vertical="center" wrapText="1" shrinkToFit="1"/>
      <protection locked="0"/>
    </xf>
    <xf numFmtId="0" fontId="18" fillId="5" borderId="3" xfId="0" applyFont="1" applyFill="1" applyBorder="1" applyAlignment="1" applyProtection="1">
      <alignment horizontal="center" vertical="center" wrapText="1" shrinkToFit="1"/>
      <protection locked="0"/>
    </xf>
    <xf numFmtId="0" fontId="18" fillId="5" borderId="29" xfId="0" applyFont="1" applyFill="1" applyBorder="1" applyAlignment="1" applyProtection="1">
      <alignment horizontal="center" vertical="center" wrapText="1" shrinkToFit="1"/>
      <protection locked="0"/>
    </xf>
    <xf numFmtId="0" fontId="18" fillId="5" borderId="32" xfId="0" applyFont="1" applyFill="1" applyBorder="1" applyAlignment="1" applyProtection="1">
      <alignment horizontal="center" vertical="center" wrapText="1" shrinkToFit="1"/>
      <protection locked="0"/>
    </xf>
    <xf numFmtId="0" fontId="18" fillId="5" borderId="0" xfId="0" applyFont="1" applyFill="1" applyBorder="1" applyAlignment="1" applyProtection="1">
      <alignment horizontal="center" vertical="center" wrapText="1" shrinkToFit="1"/>
      <protection locked="0"/>
    </xf>
    <xf numFmtId="0" fontId="18" fillId="5" borderId="46" xfId="0" applyFont="1" applyFill="1" applyBorder="1" applyAlignment="1" applyProtection="1">
      <alignment horizontal="center" vertical="center" wrapText="1" shrinkToFit="1"/>
      <protection locked="0"/>
    </xf>
    <xf numFmtId="0" fontId="18" fillId="5" borderId="68" xfId="0" applyFont="1" applyFill="1" applyBorder="1" applyAlignment="1" applyProtection="1">
      <alignment horizontal="center" vertical="center" wrapText="1" shrinkToFit="1"/>
      <protection locked="0"/>
    </xf>
    <xf numFmtId="0" fontId="18" fillId="5" borderId="14" xfId="0" applyFont="1" applyFill="1" applyBorder="1" applyAlignment="1" applyProtection="1">
      <alignment horizontal="center" vertical="center" wrapText="1" shrinkToFit="1"/>
      <protection locked="0"/>
    </xf>
    <xf numFmtId="0" fontId="18" fillId="5" borderId="84" xfId="0" applyFont="1" applyFill="1" applyBorder="1" applyAlignment="1" applyProtection="1">
      <alignment horizontal="center" vertical="center" wrapText="1" shrinkToFit="1"/>
      <protection locked="0"/>
    </xf>
    <xf numFmtId="49" fontId="16" fillId="14" borderId="1" xfId="0" applyNumberFormat="1" applyFont="1" applyFill="1" applyBorder="1" applyAlignment="1" applyProtection="1">
      <alignment horizontal="left" vertical="center" wrapText="1"/>
      <protection locked="0"/>
    </xf>
    <xf numFmtId="49" fontId="16" fillId="14" borderId="0" xfId="0" applyNumberFormat="1" applyFont="1" applyFill="1" applyBorder="1" applyAlignment="1" applyProtection="1">
      <alignment horizontal="left" vertical="center" wrapText="1"/>
      <protection locked="0"/>
    </xf>
    <xf numFmtId="49" fontId="16" fillId="14" borderId="308" xfId="0" applyNumberFormat="1" applyFont="1" applyFill="1" applyBorder="1" applyAlignment="1" applyProtection="1">
      <alignment horizontal="left" vertical="center" wrapText="1"/>
      <protection locked="0"/>
    </xf>
    <xf numFmtId="49" fontId="28" fillId="14" borderId="314" xfId="0" applyNumberFormat="1" applyFont="1" applyFill="1" applyBorder="1" applyAlignment="1" applyProtection="1">
      <alignment horizontal="left" vertical="top" wrapText="1"/>
      <protection locked="0"/>
    </xf>
    <xf numFmtId="49" fontId="28" fillId="14" borderId="3" xfId="0" applyNumberFormat="1" applyFont="1" applyFill="1" applyBorder="1" applyAlignment="1" applyProtection="1">
      <alignment horizontal="left" vertical="top"/>
      <protection locked="0"/>
    </xf>
    <xf numFmtId="49" fontId="28" fillId="14" borderId="71" xfId="0" applyNumberFormat="1" applyFont="1" applyFill="1" applyBorder="1" applyAlignment="1" applyProtection="1">
      <alignment horizontal="left" vertical="top"/>
      <protection locked="0"/>
    </xf>
    <xf numFmtId="49" fontId="28" fillId="14" borderId="310" xfId="0" applyNumberFormat="1" applyFont="1" applyFill="1" applyBorder="1" applyAlignment="1" applyProtection="1">
      <alignment horizontal="left" vertical="top"/>
      <protection locked="0"/>
    </xf>
    <xf numFmtId="49" fontId="28" fillId="14" borderId="5" xfId="0" applyNumberFormat="1" applyFont="1" applyFill="1" applyBorder="1" applyAlignment="1" applyProtection="1">
      <alignment horizontal="left" vertical="top"/>
      <protection locked="0"/>
    </xf>
    <xf numFmtId="49" fontId="28" fillId="14" borderId="72" xfId="0" applyNumberFormat="1" applyFont="1" applyFill="1" applyBorder="1" applyAlignment="1" applyProtection="1">
      <alignment horizontal="left" vertical="top"/>
      <protection locked="0"/>
    </xf>
    <xf numFmtId="49" fontId="16" fillId="14" borderId="10" xfId="0" applyNumberFormat="1" applyFont="1" applyFill="1" applyBorder="1" applyAlignment="1" applyProtection="1">
      <alignment horizontal="left" vertical="center"/>
      <protection locked="0"/>
    </xf>
    <xf numFmtId="49" fontId="16" fillId="14" borderId="5" xfId="0" applyNumberFormat="1" applyFont="1" applyFill="1" applyBorder="1" applyAlignment="1" applyProtection="1">
      <alignment horizontal="left" vertical="center"/>
      <protection locked="0"/>
    </xf>
    <xf numFmtId="49" fontId="16" fillId="14" borderId="312" xfId="0" applyNumberFormat="1" applyFont="1" applyFill="1" applyBorder="1" applyAlignment="1" applyProtection="1">
      <alignment horizontal="left" vertical="center"/>
      <protection locked="0"/>
    </xf>
    <xf numFmtId="49" fontId="28" fillId="14" borderId="315" xfId="0" applyNumberFormat="1" applyFont="1" applyFill="1" applyBorder="1" applyAlignment="1" applyProtection="1">
      <alignment horizontal="left" vertical="top" wrapText="1"/>
      <protection locked="0"/>
    </xf>
    <xf numFmtId="49" fontId="28" fillId="14" borderId="6" xfId="0" applyNumberFormat="1" applyFont="1" applyFill="1" applyBorder="1" applyAlignment="1" applyProtection="1">
      <alignment horizontal="left" vertical="top"/>
      <protection locked="0"/>
    </xf>
    <xf numFmtId="49" fontId="28" fillId="14" borderId="64" xfId="0" applyNumberFormat="1" applyFont="1" applyFill="1" applyBorder="1" applyAlignment="1" applyProtection="1">
      <alignment horizontal="left" vertical="top"/>
      <protection locked="0"/>
    </xf>
    <xf numFmtId="49" fontId="16" fillId="14" borderId="18" xfId="0" applyNumberFormat="1" applyFont="1" applyFill="1" applyBorder="1" applyAlignment="1" applyProtection="1">
      <alignment horizontal="left" vertical="center"/>
      <protection locked="0"/>
    </xf>
    <xf numFmtId="49" fontId="16" fillId="14" borderId="14" xfId="0" applyNumberFormat="1" applyFont="1" applyFill="1" applyBorder="1" applyAlignment="1" applyProtection="1">
      <alignment horizontal="left" vertical="center"/>
      <protection locked="0"/>
    </xf>
    <xf numFmtId="49" fontId="16" fillId="14" borderId="309" xfId="0" applyNumberFormat="1" applyFont="1" applyFill="1" applyBorder="1" applyAlignment="1" applyProtection="1">
      <alignment horizontal="left" vertical="center"/>
      <protection locked="0"/>
    </xf>
    <xf numFmtId="49" fontId="28" fillId="14" borderId="306" xfId="0" applyNumberFormat="1" applyFont="1" applyFill="1" applyBorder="1" applyAlignment="1" applyProtection="1">
      <alignment vertical="top" wrapText="1"/>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6" fillId="2" borderId="33" xfId="0" applyFont="1" applyFill="1" applyBorder="1" applyAlignment="1" applyProtection="1">
      <alignment horizontal="left" vertical="center" shrinkToFit="1"/>
      <protection locked="0"/>
    </xf>
    <xf numFmtId="0" fontId="16" fillId="2" borderId="114" xfId="0" applyFont="1" applyFill="1" applyBorder="1" applyAlignment="1" applyProtection="1">
      <alignment vertical="center" shrinkToFit="1"/>
      <protection locked="0"/>
    </xf>
    <xf numFmtId="0" fontId="16" fillId="2" borderId="115" xfId="0" applyFont="1" applyFill="1" applyBorder="1" applyAlignment="1" applyProtection="1">
      <alignment vertical="center" shrinkToFit="1"/>
      <protection locked="0"/>
    </xf>
    <xf numFmtId="0" fontId="16" fillId="2" borderId="116" xfId="0" applyFont="1" applyFill="1" applyBorder="1" applyAlignment="1" applyProtection="1">
      <alignment vertical="center" shrinkToFit="1"/>
      <protection locked="0"/>
    </xf>
    <xf numFmtId="0" fontId="25" fillId="0" borderId="14" xfId="0" applyFont="1" applyFill="1" applyBorder="1" applyAlignment="1" applyProtection="1">
      <alignment horizontal="left" vertical="center"/>
      <protection locked="0"/>
    </xf>
    <xf numFmtId="0" fontId="13" fillId="5" borderId="32" xfId="0" applyFont="1" applyFill="1" applyBorder="1" applyAlignment="1" applyProtection="1">
      <alignment horizontal="center" vertical="center" shrinkToFit="1"/>
      <protection locked="0"/>
    </xf>
    <xf numFmtId="0" fontId="13" fillId="5" borderId="0" xfId="0" applyFont="1" applyFill="1" applyAlignment="1" applyProtection="1">
      <alignment horizontal="center" vertical="center" shrinkToFit="1"/>
      <protection locked="0"/>
    </xf>
    <xf numFmtId="0" fontId="13" fillId="5" borderId="46" xfId="0" applyFont="1" applyFill="1" applyBorder="1" applyAlignment="1" applyProtection="1">
      <alignment horizontal="center" vertical="center" shrinkToFit="1"/>
      <protection locked="0"/>
    </xf>
    <xf numFmtId="0" fontId="16" fillId="6" borderId="33" xfId="0" applyFont="1" applyFill="1" applyBorder="1" applyAlignment="1" applyProtection="1">
      <alignment horizontal="center" vertical="center" shrinkToFit="1"/>
      <protection locked="0"/>
    </xf>
    <xf numFmtId="0" fontId="16" fillId="6" borderId="103" xfId="0" applyFont="1" applyFill="1" applyBorder="1" applyAlignment="1" applyProtection="1">
      <alignment horizontal="center" vertical="center" shrinkToFit="1"/>
      <protection locked="0"/>
    </xf>
    <xf numFmtId="0" fontId="16" fillId="2" borderId="33" xfId="0" applyFont="1" applyFill="1" applyBorder="1" applyAlignment="1" applyProtection="1">
      <alignment vertical="center" shrinkToFit="1"/>
      <protection locked="0"/>
    </xf>
    <xf numFmtId="0" fontId="16" fillId="2" borderId="86" xfId="0" applyFont="1" applyFill="1" applyBorder="1" applyAlignment="1" applyProtection="1">
      <alignment vertical="center" shrinkToFit="1"/>
      <protection locked="0"/>
    </xf>
    <xf numFmtId="0" fontId="16" fillId="6" borderId="21" xfId="0" applyFont="1" applyFill="1" applyBorder="1" applyAlignment="1" applyProtection="1">
      <alignment horizontal="center" vertical="center" shrinkToFit="1"/>
      <protection locked="0"/>
    </xf>
    <xf numFmtId="0" fontId="16" fillId="6" borderId="22" xfId="0" applyFont="1" applyFill="1" applyBorder="1" applyAlignment="1" applyProtection="1">
      <alignment horizontal="center" vertical="center" shrinkToFit="1"/>
      <protection locked="0"/>
    </xf>
    <xf numFmtId="0" fontId="16" fillId="6" borderId="113" xfId="0" applyFont="1" applyFill="1" applyBorder="1" applyAlignment="1" applyProtection="1">
      <alignment horizontal="center" vertical="center" shrinkToFit="1"/>
      <protection locked="0"/>
    </xf>
    <xf numFmtId="0" fontId="15" fillId="2" borderId="0" xfId="0" applyFont="1" applyFill="1" applyAlignment="1" applyProtection="1">
      <alignment horizontal="left" vertical="center" shrinkToFit="1"/>
      <protection locked="0"/>
    </xf>
    <xf numFmtId="0" fontId="16" fillId="2" borderId="0" xfId="0" applyFont="1" applyFill="1" applyAlignment="1" applyProtection="1">
      <alignment horizontal="left" vertical="center" shrinkToFit="1"/>
      <protection locked="0"/>
    </xf>
    <xf numFmtId="0" fontId="20" fillId="6" borderId="33" xfId="0" applyFont="1" applyFill="1" applyBorder="1" applyAlignment="1" applyProtection="1">
      <alignment horizontal="center" vertical="center" wrapText="1" shrinkToFit="1"/>
      <protection locked="0"/>
    </xf>
    <xf numFmtId="0" fontId="20" fillId="6" borderId="103" xfId="0" applyFont="1" applyFill="1" applyBorder="1" applyAlignment="1" applyProtection="1">
      <alignment horizontal="center" vertical="center" wrapText="1" shrinkToFit="1"/>
      <protection locked="0"/>
    </xf>
    <xf numFmtId="0" fontId="16" fillId="6" borderId="0" xfId="0" applyFont="1" applyFill="1" applyBorder="1" applyAlignment="1" applyProtection="1">
      <alignment horizontal="center" vertical="center" shrinkToFit="1"/>
      <protection locked="0"/>
    </xf>
    <xf numFmtId="0" fontId="16" fillId="6" borderId="104" xfId="0" applyFont="1" applyFill="1" applyBorder="1" applyAlignment="1" applyProtection="1">
      <alignment horizontal="center" vertical="center" shrinkToFit="1"/>
      <protection locked="0"/>
    </xf>
    <xf numFmtId="0" fontId="16" fillId="2" borderId="0" xfId="0" applyFont="1" applyFill="1" applyBorder="1" applyAlignment="1" applyProtection="1">
      <alignment vertical="center" shrinkToFit="1"/>
      <protection locked="0"/>
    </xf>
    <xf numFmtId="0" fontId="16" fillId="2" borderId="63" xfId="0" applyFont="1" applyFill="1" applyBorder="1" applyAlignment="1" applyProtection="1">
      <alignment vertical="center" shrinkToFit="1"/>
      <protection locked="0"/>
    </xf>
    <xf numFmtId="0" fontId="13" fillId="11" borderId="45" xfId="0" applyFont="1" applyFill="1" applyBorder="1" applyAlignment="1" applyProtection="1">
      <alignment horizontal="center" vertical="center" shrinkToFit="1"/>
      <protection locked="0"/>
    </xf>
    <xf numFmtId="0" fontId="13" fillId="11" borderId="23" xfId="0" applyFont="1" applyFill="1" applyBorder="1" applyAlignment="1" applyProtection="1">
      <alignment horizontal="center" vertical="center" shrinkToFit="1"/>
      <protection locked="0"/>
    </xf>
    <xf numFmtId="0" fontId="13" fillId="11" borderId="70" xfId="0" applyFont="1" applyFill="1" applyBorder="1" applyAlignment="1" applyProtection="1">
      <alignment horizontal="center" vertical="center" shrinkToFit="1"/>
      <protection locked="0"/>
    </xf>
    <xf numFmtId="0" fontId="13" fillId="11" borderId="32" xfId="0" applyFont="1" applyFill="1" applyBorder="1" applyAlignment="1" applyProtection="1">
      <alignment horizontal="center" vertical="center" shrinkToFit="1"/>
      <protection locked="0"/>
    </xf>
    <xf numFmtId="0" fontId="13" fillId="11" borderId="0" xfId="0" applyFont="1" applyFill="1" applyBorder="1" applyAlignment="1" applyProtection="1">
      <alignment horizontal="center" vertical="center" shrinkToFit="1"/>
      <protection locked="0"/>
    </xf>
    <xf numFmtId="0" fontId="13" fillId="11" borderId="46" xfId="0" applyFont="1" applyFill="1" applyBorder="1" applyAlignment="1" applyProtection="1">
      <alignment horizontal="center" vertical="center" shrinkToFit="1"/>
      <protection locked="0"/>
    </xf>
    <xf numFmtId="0" fontId="13" fillId="11" borderId="35" xfId="0" applyFont="1" applyFill="1" applyBorder="1" applyAlignment="1" applyProtection="1">
      <alignment horizontal="center" vertical="center" shrinkToFit="1"/>
      <protection locked="0"/>
    </xf>
    <xf numFmtId="0" fontId="13" fillId="11" borderId="5" xfId="0" applyFont="1" applyFill="1" applyBorder="1" applyAlignment="1" applyProtection="1">
      <alignment horizontal="center" vertical="center" shrinkToFit="1"/>
      <protection locked="0"/>
    </xf>
    <xf numFmtId="0" fontId="13" fillId="11" borderId="8" xfId="0" applyFont="1" applyFill="1" applyBorder="1" applyAlignment="1" applyProtection="1">
      <alignment horizontal="center" vertical="center" shrinkToFit="1"/>
      <protection locked="0"/>
    </xf>
    <xf numFmtId="0" fontId="16" fillId="6" borderId="91" xfId="0" applyFont="1" applyFill="1" applyBorder="1" applyAlignment="1" applyProtection="1">
      <alignment horizontal="center" vertical="center" shrinkToFit="1"/>
      <protection locked="0"/>
    </xf>
    <xf numFmtId="0" fontId="16" fillId="6" borderId="38" xfId="0" applyFont="1" applyFill="1" applyBorder="1" applyAlignment="1" applyProtection="1">
      <alignment horizontal="center" vertical="center" shrinkToFit="1"/>
      <protection locked="0"/>
    </xf>
    <xf numFmtId="0" fontId="16" fillId="6" borderId="112" xfId="0" applyFont="1" applyFill="1" applyBorder="1" applyAlignment="1" applyProtection="1">
      <alignment horizontal="center" vertical="center" shrinkToFit="1"/>
      <protection locked="0"/>
    </xf>
    <xf numFmtId="0" fontId="16" fillId="2" borderId="38" xfId="0" applyFont="1" applyFill="1" applyBorder="1" applyAlignment="1" applyProtection="1">
      <alignment vertical="center" shrinkToFit="1"/>
      <protection locked="0"/>
    </xf>
    <xf numFmtId="0" fontId="16" fillId="2" borderId="172" xfId="0" applyFont="1" applyFill="1" applyBorder="1" applyAlignment="1" applyProtection="1">
      <alignment vertical="center" shrinkToFit="1"/>
      <protection locked="0"/>
    </xf>
    <xf numFmtId="0" fontId="16" fillId="0" borderId="22" xfId="0" applyFont="1" applyBorder="1" applyAlignment="1" applyProtection="1">
      <alignment horizontal="left" vertical="center" shrinkToFit="1"/>
      <protection locked="0"/>
    </xf>
    <xf numFmtId="0" fontId="16" fillId="0" borderId="82" xfId="0" applyFont="1" applyBorder="1" applyAlignment="1" applyProtection="1">
      <alignment horizontal="left" vertical="center" shrinkToFit="1"/>
      <protection locked="0"/>
    </xf>
    <xf numFmtId="0" fontId="16" fillId="2" borderId="175" xfId="0" applyFont="1" applyFill="1" applyBorder="1" applyAlignment="1" applyProtection="1">
      <alignment vertical="center" shrinkToFit="1"/>
      <protection locked="0"/>
    </xf>
    <xf numFmtId="0" fontId="16" fillId="4" borderId="5" xfId="0" applyFont="1" applyFill="1" applyBorder="1" applyAlignment="1" applyProtection="1">
      <alignment horizontal="center" vertical="center" shrinkToFit="1"/>
      <protection locked="0"/>
    </xf>
    <xf numFmtId="0" fontId="16" fillId="4" borderId="102" xfId="0" applyFont="1" applyFill="1" applyBorder="1" applyAlignment="1" applyProtection="1">
      <alignment horizontal="center" vertical="center" shrinkToFit="1"/>
      <protection locked="0"/>
    </xf>
    <xf numFmtId="0" fontId="16" fillId="2" borderId="5" xfId="0" applyFont="1" applyFill="1" applyBorder="1" applyAlignment="1" applyProtection="1">
      <alignment vertical="center" shrinkToFit="1"/>
      <protection locked="0"/>
    </xf>
    <xf numFmtId="0" fontId="16" fillId="2" borderId="72" xfId="0" applyFont="1" applyFill="1" applyBorder="1" applyAlignment="1" applyProtection="1">
      <alignment vertical="center" shrinkToFit="1"/>
      <protection locked="0"/>
    </xf>
    <xf numFmtId="0" fontId="13" fillId="5" borderId="0" xfId="0" applyFont="1" applyFill="1" applyAlignment="1" applyProtection="1">
      <alignment horizontal="center" vertical="center" wrapText="1"/>
      <protection locked="0"/>
    </xf>
    <xf numFmtId="0" fontId="13" fillId="5" borderId="68" xfId="0" applyFont="1" applyFill="1" applyBorder="1" applyAlignment="1" applyProtection="1">
      <alignment horizontal="center" vertical="center" wrapText="1"/>
      <protection locked="0"/>
    </xf>
    <xf numFmtId="0" fontId="13" fillId="5" borderId="14" xfId="0" applyFont="1" applyFill="1" applyBorder="1" applyAlignment="1" applyProtection="1">
      <alignment horizontal="center" vertical="center" wrapText="1"/>
      <protection locked="0"/>
    </xf>
    <xf numFmtId="0" fontId="13" fillId="5" borderId="8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left" vertical="center" shrinkToFit="1"/>
      <protection locked="0"/>
    </xf>
    <xf numFmtId="0" fontId="16" fillId="2" borderId="95" xfId="0" applyFont="1" applyFill="1" applyBorder="1" applyAlignment="1" applyProtection="1">
      <alignment vertical="center" shrinkToFit="1"/>
      <protection locked="0"/>
    </xf>
    <xf numFmtId="0" fontId="16" fillId="2" borderId="125" xfId="0" applyFont="1" applyFill="1" applyBorder="1" applyAlignment="1" applyProtection="1">
      <alignment vertical="center" shrinkToFit="1"/>
      <protection locked="0"/>
    </xf>
    <xf numFmtId="0" fontId="16" fillId="2" borderId="175" xfId="0" applyFont="1" applyFill="1" applyBorder="1" applyAlignment="1" applyProtection="1">
      <alignment horizontal="left" vertical="center" shrinkToFit="1"/>
      <protection locked="0"/>
    </xf>
    <xf numFmtId="0" fontId="16" fillId="2" borderId="14" xfId="0" applyFont="1" applyFill="1" applyBorder="1" applyAlignment="1" applyProtection="1">
      <alignment vertical="center" shrinkToFit="1"/>
      <protection locked="0"/>
    </xf>
    <xf numFmtId="0" fontId="16" fillId="2" borderId="89" xfId="0" applyFont="1" applyFill="1" applyBorder="1" applyAlignment="1" applyProtection="1">
      <alignment vertical="center" shrinkToFit="1"/>
      <protection locked="0"/>
    </xf>
    <xf numFmtId="0" fontId="16" fillId="6" borderId="212" xfId="0" applyFont="1" applyFill="1" applyBorder="1" applyAlignment="1" applyProtection="1">
      <alignment horizontal="center" vertical="center" shrinkToFit="1"/>
      <protection locked="0"/>
    </xf>
    <xf numFmtId="0" fontId="16" fillId="6" borderId="175" xfId="0" applyFont="1" applyFill="1" applyBorder="1" applyAlignment="1" applyProtection="1">
      <alignment horizontal="center" vertical="center" shrinkToFit="1"/>
      <protection locked="0"/>
    </xf>
    <xf numFmtId="0" fontId="16" fillId="6" borderId="276" xfId="0" applyFont="1" applyFill="1" applyBorder="1" applyAlignment="1" applyProtection="1">
      <alignment horizontal="center" vertical="center" shrinkToFit="1"/>
      <protection locked="0"/>
    </xf>
    <xf numFmtId="0" fontId="16" fillId="4" borderId="33" xfId="0" applyFont="1" applyFill="1" applyBorder="1" applyAlignment="1" applyProtection="1">
      <alignment horizontal="center" vertical="center" shrinkToFit="1"/>
      <protection locked="0"/>
    </xf>
    <xf numFmtId="0" fontId="16" fillId="4" borderId="103" xfId="0" applyFont="1" applyFill="1" applyBorder="1" applyAlignment="1" applyProtection="1">
      <alignment horizontal="center" vertical="center" shrinkToFit="1"/>
      <protection locked="0"/>
    </xf>
    <xf numFmtId="0" fontId="13" fillId="5" borderId="45" xfId="0" applyFont="1" applyFill="1" applyBorder="1" applyAlignment="1" applyProtection="1">
      <alignment horizontal="center" vertical="center"/>
      <protection locked="0"/>
    </xf>
    <xf numFmtId="0" fontId="13" fillId="5" borderId="23" xfId="0" applyFont="1" applyFill="1" applyBorder="1" applyAlignment="1" applyProtection="1">
      <alignment horizontal="center" vertical="center"/>
      <protection locked="0"/>
    </xf>
    <xf numFmtId="0" fontId="13" fillId="5" borderId="70" xfId="0" applyFont="1" applyFill="1" applyBorder="1" applyAlignment="1" applyProtection="1">
      <alignment horizontal="center" vertical="center"/>
      <protection locked="0"/>
    </xf>
    <xf numFmtId="0" fontId="13" fillId="5" borderId="35" xfId="0" applyFont="1" applyFill="1" applyBorder="1" applyAlignment="1" applyProtection="1">
      <alignment horizontal="center" vertical="center"/>
      <protection locked="0"/>
    </xf>
    <xf numFmtId="0" fontId="13" fillId="5" borderId="5" xfId="0" applyFont="1" applyFill="1" applyBorder="1" applyAlignment="1" applyProtection="1">
      <alignment horizontal="center" vertical="center"/>
      <protection locked="0"/>
    </xf>
    <xf numFmtId="0" fontId="13" fillId="5" borderId="8" xfId="0" applyFont="1" applyFill="1" applyBorder="1" applyAlignment="1" applyProtection="1">
      <alignment horizontal="center" vertical="center"/>
      <protection locked="0"/>
    </xf>
    <xf numFmtId="0" fontId="14" fillId="4" borderId="139" xfId="0" applyFont="1" applyFill="1" applyBorder="1" applyAlignment="1" applyProtection="1">
      <alignment horizontal="center" vertical="center" shrinkToFit="1"/>
      <protection locked="0"/>
    </xf>
    <xf numFmtId="0" fontId="14" fillId="4" borderId="93" xfId="0" applyFont="1" applyFill="1" applyBorder="1" applyAlignment="1" applyProtection="1">
      <alignment horizontal="center" vertical="center" shrinkToFit="1"/>
      <protection locked="0"/>
    </xf>
    <xf numFmtId="0" fontId="14" fillId="4" borderId="101" xfId="0" applyFont="1" applyFill="1" applyBorder="1" applyAlignment="1" applyProtection="1">
      <alignment horizontal="center" vertical="center" shrinkToFit="1"/>
      <protection locked="0"/>
    </xf>
    <xf numFmtId="0" fontId="16" fillId="2" borderId="93" xfId="0" applyFont="1" applyFill="1" applyBorder="1" applyAlignment="1" applyProtection="1">
      <alignment vertical="center" shrinkToFit="1"/>
      <protection locked="0"/>
    </xf>
    <xf numFmtId="0" fontId="16" fillId="2" borderId="96" xfId="0" applyFont="1" applyFill="1" applyBorder="1" applyAlignment="1" applyProtection="1">
      <alignment vertical="center" shrinkToFit="1"/>
      <protection locked="0"/>
    </xf>
    <xf numFmtId="0" fontId="16" fillId="2" borderId="177" xfId="0" applyFont="1" applyFill="1" applyBorder="1" applyAlignment="1" applyProtection="1">
      <alignment vertical="center" shrinkToFit="1"/>
      <protection locked="0"/>
    </xf>
    <xf numFmtId="0" fontId="16" fillId="2" borderId="5" xfId="0" applyFont="1" applyFill="1" applyBorder="1" applyAlignment="1" applyProtection="1">
      <alignment horizontal="left" vertical="center" shrinkToFit="1"/>
      <protection locked="0"/>
    </xf>
    <xf numFmtId="0" fontId="16" fillId="2" borderId="72" xfId="0" applyFont="1" applyFill="1" applyBorder="1" applyAlignment="1" applyProtection="1">
      <alignment horizontal="left" vertical="center" shrinkToFit="1"/>
      <protection locked="0"/>
    </xf>
    <xf numFmtId="0" fontId="13" fillId="5" borderId="173" xfId="0" applyFont="1" applyFill="1" applyBorder="1" applyAlignment="1" applyProtection="1">
      <alignment horizontal="center" vertical="center"/>
      <protection locked="0"/>
    </xf>
    <xf numFmtId="0" fontId="13" fillId="5" borderId="148" xfId="0" applyFont="1" applyFill="1" applyBorder="1" applyAlignment="1" applyProtection="1">
      <alignment horizontal="center" vertical="center"/>
      <protection locked="0"/>
    </xf>
    <xf numFmtId="0" fontId="13" fillId="5" borderId="174" xfId="0" applyFont="1" applyFill="1" applyBorder="1" applyAlignment="1" applyProtection="1">
      <alignment horizontal="center" vertical="center"/>
      <protection locked="0"/>
    </xf>
    <xf numFmtId="0" fontId="13" fillId="5" borderId="68" xfId="0" applyFont="1" applyFill="1" applyBorder="1" applyAlignment="1" applyProtection="1">
      <alignment horizontal="center" vertical="center"/>
      <protection locked="0"/>
    </xf>
    <xf numFmtId="0" fontId="13" fillId="5" borderId="14" xfId="0" applyFont="1" applyFill="1" applyBorder="1" applyAlignment="1" applyProtection="1">
      <alignment horizontal="center" vertical="center"/>
      <protection locked="0"/>
    </xf>
    <xf numFmtId="0" fontId="13" fillId="5" borderId="84" xfId="0" applyFont="1" applyFill="1" applyBorder="1" applyAlignment="1" applyProtection="1">
      <alignment horizontal="center" vertical="center"/>
      <protection locked="0"/>
    </xf>
    <xf numFmtId="0" fontId="13" fillId="5" borderId="87" xfId="0" applyFont="1" applyFill="1" applyBorder="1" applyAlignment="1" applyProtection="1">
      <alignment horizontal="center" vertical="center"/>
      <protection locked="0"/>
    </xf>
    <xf numFmtId="0" fontId="13" fillId="5" borderId="4" xfId="0" applyFont="1" applyFill="1" applyBorder="1" applyAlignment="1" applyProtection="1">
      <alignment horizontal="center" vertical="center"/>
      <protection locked="0"/>
    </xf>
    <xf numFmtId="0" fontId="13" fillId="5" borderId="251" xfId="0" applyFont="1" applyFill="1" applyBorder="1" applyAlignment="1" applyProtection="1">
      <alignment horizontal="center" vertical="center"/>
      <protection locked="0"/>
    </xf>
    <xf numFmtId="0" fontId="16" fillId="2" borderId="77" xfId="0" applyFont="1" applyFill="1" applyBorder="1" applyAlignment="1" applyProtection="1">
      <alignment horizontal="left" vertical="center" shrinkToFit="1"/>
      <protection locked="0"/>
    </xf>
    <xf numFmtId="0" fontId="16" fillId="2" borderId="153" xfId="0" applyFont="1" applyFill="1" applyBorder="1" applyAlignment="1" applyProtection="1">
      <alignment vertical="center" shrinkToFit="1"/>
      <protection locked="0"/>
    </xf>
    <xf numFmtId="0" fontId="16" fillId="2" borderId="204" xfId="0" applyFont="1" applyFill="1" applyBorder="1" applyAlignment="1" applyProtection="1">
      <alignment vertical="center" shrinkToFit="1"/>
      <protection locked="0"/>
    </xf>
    <xf numFmtId="0" fontId="16" fillId="2" borderId="293" xfId="0" applyFont="1" applyFill="1" applyBorder="1" applyAlignment="1" applyProtection="1">
      <alignment vertical="center" shrinkToFit="1"/>
      <protection locked="0"/>
    </xf>
    <xf numFmtId="0" fontId="16" fillId="2" borderId="86"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16" fillId="2" borderId="89" xfId="0" applyFont="1" applyFill="1" applyBorder="1" applyAlignment="1" applyProtection="1">
      <alignment horizontal="left" vertical="center" shrinkToFit="1"/>
      <protection locked="0"/>
    </xf>
    <xf numFmtId="0" fontId="16" fillId="6" borderId="5" xfId="0" applyFont="1" applyFill="1" applyBorder="1" applyAlignment="1" applyProtection="1">
      <alignment horizontal="center" vertical="center" shrinkToFit="1"/>
      <protection locked="0"/>
    </xf>
    <xf numFmtId="0" fontId="16" fillId="6" borderId="102" xfId="0" applyFont="1" applyFill="1" applyBorder="1" applyAlignment="1" applyProtection="1">
      <alignment horizontal="center" vertical="center" shrinkToFit="1"/>
      <protection locked="0"/>
    </xf>
    <xf numFmtId="0" fontId="16" fillId="4" borderId="77" xfId="0" applyFont="1" applyFill="1" applyBorder="1" applyAlignment="1" applyProtection="1">
      <alignment horizontal="center" vertical="center" shrinkToFit="1"/>
      <protection locked="0"/>
    </xf>
    <xf numFmtId="0" fontId="16" fillId="4" borderId="106" xfId="0" applyFont="1" applyFill="1" applyBorder="1" applyAlignment="1" applyProtection="1">
      <alignment horizontal="center" vertical="center" shrinkToFit="1"/>
      <protection locked="0"/>
    </xf>
    <xf numFmtId="0" fontId="16" fillId="6" borderId="14" xfId="0" applyFont="1" applyFill="1" applyBorder="1" applyAlignment="1" applyProtection="1">
      <alignment horizontal="center" vertical="center" shrinkToFit="1"/>
      <protection locked="0"/>
    </xf>
    <xf numFmtId="0" fontId="16" fillId="6" borderId="105" xfId="0" applyFont="1" applyFill="1" applyBorder="1" applyAlignment="1" applyProtection="1">
      <alignment horizontal="center" vertical="center" shrinkToFit="1"/>
      <protection locked="0"/>
    </xf>
    <xf numFmtId="0" fontId="13" fillId="5" borderId="107"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3" fillId="5" borderId="76" xfId="0" applyFont="1" applyFill="1" applyBorder="1" applyAlignment="1" applyProtection="1">
      <alignment horizontal="center" vertical="center"/>
      <protection locked="0"/>
    </xf>
    <xf numFmtId="0" fontId="14" fillId="0" borderId="14" xfId="0" applyFont="1" applyBorder="1" applyAlignment="1" applyProtection="1">
      <alignment vertical="center" wrapText="1"/>
      <protection locked="0"/>
    </xf>
    <xf numFmtId="0" fontId="13" fillId="0" borderId="14" xfId="0" applyFont="1" applyBorder="1" applyAlignment="1" applyProtection="1">
      <alignment horizontal="center" vertical="center" shrinkToFit="1"/>
      <protection locked="0"/>
    </xf>
    <xf numFmtId="0" fontId="13" fillId="0" borderId="89" xfId="0" applyFont="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13" fillId="5" borderId="67" xfId="0" applyFont="1" applyFill="1" applyBorder="1" applyAlignment="1" applyProtection="1">
      <alignment horizontal="center" vertical="center" shrinkToFit="1"/>
      <protection locked="0"/>
    </xf>
    <xf numFmtId="0" fontId="13" fillId="5" borderId="6" xfId="0" applyFont="1" applyFill="1" applyBorder="1" applyAlignment="1" applyProtection="1">
      <alignment horizontal="center" vertical="center" shrinkToFit="1"/>
      <protection locked="0"/>
    </xf>
    <xf numFmtId="0" fontId="13" fillId="5" borderId="48" xfId="0" applyFont="1" applyFill="1" applyBorder="1" applyAlignment="1" applyProtection="1">
      <alignment horizontal="center" vertical="center" shrinkToFit="1"/>
      <protection locked="0"/>
    </xf>
    <xf numFmtId="176" fontId="13" fillId="12" borderId="260" xfId="0" applyNumberFormat="1" applyFont="1" applyFill="1" applyBorder="1" applyAlignment="1" applyProtection="1">
      <alignment horizontal="center" vertical="center"/>
    </xf>
    <xf numFmtId="176" fontId="13" fillId="12" borderId="94" xfId="0" applyNumberFormat="1" applyFont="1" applyFill="1" applyBorder="1" applyAlignment="1" applyProtection="1">
      <alignment horizontal="center" vertical="center"/>
    </xf>
    <xf numFmtId="0" fontId="13" fillId="5" borderId="111" xfId="0" applyFont="1" applyFill="1" applyBorder="1" applyAlignment="1" applyProtection="1">
      <alignment horizontal="center" vertical="center" shrinkToFit="1"/>
      <protection locked="0"/>
    </xf>
    <xf numFmtId="0" fontId="13" fillId="5" borderId="112" xfId="0" applyFont="1" applyFill="1" applyBorder="1" applyAlignment="1" applyProtection="1">
      <alignment horizontal="center" vertical="center" shrinkToFit="1"/>
      <protection locked="0"/>
    </xf>
    <xf numFmtId="0" fontId="13" fillId="5" borderId="104" xfId="0" applyFont="1" applyFill="1" applyBorder="1" applyAlignment="1" applyProtection="1">
      <alignment horizontal="center" vertical="center" shrinkToFit="1"/>
      <protection locked="0"/>
    </xf>
    <xf numFmtId="0" fontId="13" fillId="5" borderId="105" xfId="0" applyFont="1" applyFill="1" applyBorder="1" applyAlignment="1" applyProtection="1">
      <alignment horizontal="center" vertical="center" shrinkToFit="1"/>
      <protection locked="0"/>
    </xf>
    <xf numFmtId="0" fontId="13" fillId="4" borderId="168" xfId="0" applyFont="1" applyFill="1" applyBorder="1" applyAlignment="1" applyProtection="1">
      <alignment horizontal="center" vertical="center" wrapText="1" shrinkToFit="1"/>
      <protection locked="0"/>
    </xf>
    <xf numFmtId="0" fontId="13" fillId="4" borderId="33" xfId="0" applyFont="1" applyFill="1" applyBorder="1" applyAlignment="1" applyProtection="1">
      <alignment horizontal="center" vertical="center" wrapText="1" shrinkToFit="1"/>
      <protection locked="0"/>
    </xf>
    <xf numFmtId="0" fontId="13" fillId="4" borderId="114" xfId="0" applyFont="1" applyFill="1" applyBorder="1" applyAlignment="1" applyProtection="1">
      <alignment horizontal="center" vertical="center" wrapText="1" shrinkToFit="1"/>
      <protection locked="0"/>
    </xf>
    <xf numFmtId="176" fontId="16" fillId="14" borderId="133" xfId="0" applyNumberFormat="1" applyFont="1" applyFill="1" applyBorder="1" applyAlignment="1" applyProtection="1">
      <alignment horizontal="center" vertical="center"/>
      <protection locked="0"/>
    </xf>
    <xf numFmtId="176" fontId="16" fillId="14" borderId="95" xfId="0" applyNumberFormat="1" applyFont="1" applyFill="1" applyBorder="1" applyAlignment="1" applyProtection="1">
      <alignment horizontal="center" vertical="center"/>
      <protection locked="0"/>
    </xf>
    <xf numFmtId="0" fontId="13" fillId="4" borderId="187" xfId="0" applyFont="1" applyFill="1" applyBorder="1" applyAlignment="1" applyProtection="1">
      <alignment horizontal="center" vertical="center" shrinkToFit="1"/>
      <protection locked="0"/>
    </xf>
    <xf numFmtId="0" fontId="13" fillId="4" borderId="95" xfId="0" applyFont="1" applyFill="1" applyBorder="1" applyAlignment="1" applyProtection="1">
      <alignment horizontal="center" vertical="center" shrinkToFit="1"/>
      <protection locked="0"/>
    </xf>
    <xf numFmtId="0" fontId="13" fillId="4" borderId="127" xfId="0" applyFont="1" applyFill="1" applyBorder="1" applyAlignment="1" applyProtection="1">
      <alignment horizontal="center" vertical="center" shrinkToFit="1"/>
      <protection locked="0"/>
    </xf>
    <xf numFmtId="0" fontId="13" fillId="4" borderId="193" xfId="0" applyFont="1" applyFill="1" applyBorder="1" applyAlignment="1" applyProtection="1">
      <alignment horizontal="center" vertical="center" shrinkToFit="1"/>
      <protection locked="0"/>
    </xf>
    <xf numFmtId="0" fontId="13" fillId="4" borderId="14" xfId="0" applyFont="1" applyFill="1" applyBorder="1" applyAlignment="1" applyProtection="1">
      <alignment horizontal="center" vertical="center" shrinkToFit="1"/>
      <protection locked="0"/>
    </xf>
    <xf numFmtId="176" fontId="16" fillId="14" borderId="212" xfId="0" applyNumberFormat="1" applyFont="1" applyFill="1" applyBorder="1" applyAlignment="1" applyProtection="1">
      <alignment horizontal="center" vertical="center"/>
      <protection locked="0"/>
    </xf>
    <xf numFmtId="176" fontId="16" fillId="14" borderId="175" xfId="0" applyNumberFormat="1" applyFont="1" applyFill="1" applyBorder="1" applyAlignment="1" applyProtection="1">
      <alignment horizontal="center" vertical="center"/>
      <protection locked="0"/>
    </xf>
    <xf numFmtId="0" fontId="13" fillId="0" borderId="14" xfId="0" applyFont="1" applyBorder="1" applyAlignment="1" applyProtection="1">
      <alignment horizontal="left" vertical="center"/>
      <protection locked="0"/>
    </xf>
    <xf numFmtId="0" fontId="13" fillId="5" borderId="107" xfId="0" applyFont="1" applyFill="1" applyBorder="1" applyAlignment="1" applyProtection="1">
      <alignment horizontal="center" vertical="center" shrinkToFit="1"/>
      <protection locked="0"/>
    </xf>
    <xf numFmtId="0" fontId="13" fillId="5" borderId="15" xfId="0" applyFont="1" applyFill="1" applyBorder="1" applyAlignment="1" applyProtection="1">
      <alignment horizontal="center" vertical="center" shrinkToFit="1"/>
      <protection locked="0"/>
    </xf>
    <xf numFmtId="0" fontId="16" fillId="0" borderId="5" xfId="0" applyFont="1" applyBorder="1" applyAlignment="1" applyProtection="1">
      <alignment horizontal="left" vertical="center" shrinkToFit="1"/>
      <protection locked="0"/>
    </xf>
    <xf numFmtId="0" fontId="13" fillId="0" borderId="15" xfId="0" applyFont="1" applyBorder="1" applyAlignment="1" applyProtection="1">
      <alignment horizontal="center" vertical="center" shrinkToFit="1"/>
      <protection locked="0"/>
    </xf>
    <xf numFmtId="0" fontId="13" fillId="0" borderId="108" xfId="0" applyFont="1" applyBorder="1" applyAlignment="1" applyProtection="1">
      <alignment horizontal="center" vertical="center" shrinkToFit="1"/>
      <protection locked="0"/>
    </xf>
    <xf numFmtId="0" fontId="13" fillId="5" borderId="0"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shrinkToFit="1"/>
      <protection locked="0"/>
    </xf>
    <xf numFmtId="0" fontId="13" fillId="0" borderId="5" xfId="0" applyFont="1" applyBorder="1" applyAlignment="1" applyProtection="1">
      <alignment horizontal="center" vertical="center" shrinkToFit="1"/>
      <protection locked="0"/>
    </xf>
    <xf numFmtId="0" fontId="13" fillId="0" borderId="72" xfId="0" applyFont="1" applyBorder="1" applyAlignment="1" applyProtection="1">
      <alignment horizontal="center" vertical="center" shrinkToFit="1"/>
      <protection locked="0"/>
    </xf>
    <xf numFmtId="0" fontId="13" fillId="5" borderId="173" xfId="0" applyFont="1" applyFill="1" applyBorder="1" applyAlignment="1" applyProtection="1">
      <alignment horizontal="center" vertical="center" wrapText="1" shrinkToFit="1"/>
      <protection locked="0"/>
    </xf>
    <xf numFmtId="0" fontId="13" fillId="5" borderId="148" xfId="0" applyFont="1" applyFill="1" applyBorder="1" applyAlignment="1" applyProtection="1">
      <alignment horizontal="center" vertical="center" wrapText="1" shrinkToFit="1"/>
      <protection locked="0"/>
    </xf>
    <xf numFmtId="0" fontId="16" fillId="0" borderId="148" xfId="0" applyFont="1" applyBorder="1" applyAlignment="1" applyProtection="1">
      <alignment horizontal="left" vertical="center" shrinkToFit="1"/>
      <protection locked="0"/>
    </xf>
    <xf numFmtId="0" fontId="16" fillId="2" borderId="38" xfId="0" applyFont="1" applyFill="1" applyBorder="1" applyAlignment="1" applyProtection="1">
      <alignment horizontal="left" vertical="center"/>
      <protection locked="0"/>
    </xf>
    <xf numFmtId="0" fontId="16" fillId="2" borderId="172" xfId="0" applyFont="1" applyFill="1" applyBorder="1" applyAlignment="1" applyProtection="1">
      <alignment horizontal="left" vertical="center"/>
      <protection locked="0"/>
    </xf>
    <xf numFmtId="0" fontId="16" fillId="2" borderId="38" xfId="0" applyFont="1" applyFill="1" applyBorder="1" applyAlignment="1" applyProtection="1">
      <alignment horizontal="left" vertical="center" shrinkToFit="1"/>
      <protection locked="0"/>
    </xf>
    <xf numFmtId="0" fontId="16" fillId="6" borderId="16" xfId="0" applyFont="1" applyFill="1" applyBorder="1" applyAlignment="1" applyProtection="1">
      <alignment horizontal="center" vertical="center" shrinkToFit="1"/>
      <protection locked="0"/>
    </xf>
    <xf numFmtId="0" fontId="16" fillId="6" borderId="3" xfId="0" applyFont="1" applyFill="1" applyBorder="1" applyAlignment="1" applyProtection="1">
      <alignment horizontal="center" vertical="center" shrinkToFit="1"/>
      <protection locked="0"/>
    </xf>
    <xf numFmtId="0" fontId="16" fillId="6" borderId="304" xfId="0" applyFont="1" applyFill="1" applyBorder="1" applyAlignment="1" applyProtection="1">
      <alignment horizontal="center" vertical="center" shrinkToFit="1"/>
      <protection locked="0"/>
    </xf>
    <xf numFmtId="0" fontId="16" fillId="2" borderId="3" xfId="0" applyFont="1" applyFill="1" applyBorder="1" applyAlignment="1" applyProtection="1">
      <alignment vertical="center" shrinkToFit="1"/>
      <protection locked="0"/>
    </xf>
    <xf numFmtId="0" fontId="16" fillId="2" borderId="71" xfId="0" applyFont="1" applyFill="1" applyBorder="1" applyAlignment="1" applyProtection="1">
      <alignment vertical="center" shrinkToFit="1"/>
      <protection locked="0"/>
    </xf>
    <xf numFmtId="0" fontId="13" fillId="11" borderId="54" xfId="0" applyFont="1" applyFill="1" applyBorder="1" applyAlignment="1" applyProtection="1">
      <alignment horizontal="center" vertical="center" shrinkToFit="1"/>
      <protection locked="0"/>
    </xf>
    <xf numFmtId="0" fontId="13" fillId="11" borderId="3" xfId="0" applyFont="1" applyFill="1" applyBorder="1" applyAlignment="1" applyProtection="1">
      <alignment horizontal="center" vertical="center" shrinkToFit="1"/>
      <protection locked="0"/>
    </xf>
    <xf numFmtId="0" fontId="13" fillId="11" borderId="29" xfId="0" applyFont="1" applyFill="1" applyBorder="1" applyAlignment="1" applyProtection="1">
      <alignment horizontal="center" vertical="center" shrinkToFit="1"/>
      <protection locked="0"/>
    </xf>
    <xf numFmtId="0" fontId="13" fillId="11" borderId="68" xfId="0" applyFont="1" applyFill="1" applyBorder="1" applyAlignment="1" applyProtection="1">
      <alignment horizontal="center" vertical="center" shrinkToFit="1"/>
      <protection locked="0"/>
    </xf>
    <xf numFmtId="0" fontId="13" fillId="11" borderId="14" xfId="0" applyFont="1" applyFill="1" applyBorder="1" applyAlignment="1" applyProtection="1">
      <alignment horizontal="center" vertical="center" shrinkToFit="1"/>
      <protection locked="0"/>
    </xf>
    <xf numFmtId="0" fontId="13" fillId="11" borderId="84" xfId="0" applyFont="1" applyFill="1" applyBorder="1" applyAlignment="1" applyProtection="1">
      <alignment horizontal="center" vertical="center" shrinkToFit="1"/>
      <protection locked="0"/>
    </xf>
    <xf numFmtId="0" fontId="16" fillId="6" borderId="18" xfId="0" applyFont="1" applyFill="1" applyBorder="1" applyAlignment="1" applyProtection="1">
      <alignment horizontal="center" vertical="center" shrinkToFit="1"/>
      <protection locked="0"/>
    </xf>
    <xf numFmtId="0" fontId="16" fillId="2" borderId="14" xfId="0" applyFont="1" applyFill="1" applyBorder="1" applyAlignment="1" applyProtection="1">
      <alignment horizontal="left" vertical="center"/>
      <protection locked="0"/>
    </xf>
    <xf numFmtId="0" fontId="16" fillId="2" borderId="89" xfId="0" applyFont="1" applyFill="1" applyBorder="1" applyAlignment="1" applyProtection="1">
      <alignment horizontal="left" vertical="center"/>
      <protection locked="0"/>
    </xf>
    <xf numFmtId="49" fontId="16" fillId="14" borderId="32" xfId="0" applyNumberFormat="1" applyFont="1" applyFill="1" applyBorder="1" applyAlignment="1">
      <alignment horizontal="center" vertical="center" shrinkToFit="1"/>
    </xf>
    <xf numFmtId="49" fontId="16" fillId="14" borderId="0" xfId="0" applyNumberFormat="1" applyFont="1" applyFill="1" applyBorder="1" applyAlignment="1">
      <alignment horizontal="center" vertical="center" shrinkToFit="1"/>
    </xf>
    <xf numFmtId="49" fontId="16" fillId="14" borderId="63" xfId="0" applyNumberFormat="1" applyFont="1" applyFill="1" applyBorder="1" applyAlignment="1">
      <alignment horizontal="center" vertical="center" shrinkToFit="1"/>
    </xf>
    <xf numFmtId="49" fontId="16" fillId="14" borderId="68" xfId="0" applyNumberFormat="1" applyFont="1" applyFill="1" applyBorder="1" applyAlignment="1">
      <alignment horizontal="center" vertical="center" shrinkToFit="1"/>
    </xf>
    <xf numFmtId="49" fontId="16" fillId="14" borderId="14" xfId="0" applyNumberFormat="1" applyFont="1" applyFill="1" applyBorder="1" applyAlignment="1">
      <alignment horizontal="center" vertical="center" shrinkToFit="1"/>
    </xf>
    <xf numFmtId="49" fontId="16" fillId="14" borderId="89" xfId="0" applyNumberFormat="1" applyFont="1" applyFill="1" applyBorder="1" applyAlignment="1">
      <alignment horizontal="center" vertical="center" shrinkToFit="1"/>
    </xf>
    <xf numFmtId="0" fontId="103" fillId="4" borderId="2" xfId="0" applyFont="1" applyFill="1" applyBorder="1" applyAlignment="1">
      <alignment horizontal="center" vertical="center"/>
    </xf>
    <xf numFmtId="0" fontId="103" fillId="4" borderId="9" xfId="0" applyFont="1" applyFill="1" applyBorder="1" applyAlignment="1">
      <alignment horizontal="center" vertical="center"/>
    </xf>
    <xf numFmtId="0" fontId="103" fillId="4" borderId="97" xfId="0" applyFont="1" applyFill="1" applyBorder="1" applyAlignment="1">
      <alignment horizontal="center" vertical="center"/>
    </xf>
    <xf numFmtId="0" fontId="103" fillId="4" borderId="99" xfId="0" applyFont="1" applyFill="1" applyBorder="1" applyAlignment="1">
      <alignment horizontal="center" vertical="center"/>
    </xf>
    <xf numFmtId="0" fontId="103" fillId="4" borderId="16" xfId="0" applyFont="1" applyFill="1" applyBorder="1" applyAlignment="1">
      <alignment horizontal="center" vertical="center" wrapText="1"/>
    </xf>
    <xf numFmtId="0" fontId="103" fillId="4" borderId="3" xfId="0" applyFont="1" applyFill="1" applyBorder="1" applyAlignment="1">
      <alignment horizontal="center" vertical="center" wrapText="1"/>
    </xf>
    <xf numFmtId="0" fontId="103" fillId="4" borderId="29" xfId="0" applyFont="1" applyFill="1" applyBorder="1" applyAlignment="1">
      <alignment horizontal="center" vertical="center" wrapText="1"/>
    </xf>
    <xf numFmtId="0" fontId="103" fillId="4" borderId="10" xfId="0" applyFont="1" applyFill="1" applyBorder="1" applyAlignment="1">
      <alignment horizontal="center" vertical="center" wrapText="1"/>
    </xf>
    <xf numFmtId="0" fontId="103" fillId="4" borderId="5" xfId="0" applyFont="1" applyFill="1" applyBorder="1" applyAlignment="1">
      <alignment horizontal="center" vertical="center" wrapText="1"/>
    </xf>
    <xf numFmtId="0" fontId="103" fillId="4" borderId="8" xfId="0" applyFont="1" applyFill="1" applyBorder="1" applyAlignment="1">
      <alignment horizontal="center" vertical="center" wrapText="1"/>
    </xf>
    <xf numFmtId="38" fontId="103" fillId="12" borderId="16" xfId="2" applyFont="1" applyFill="1" applyBorder="1" applyAlignment="1">
      <alignment vertical="center" shrinkToFit="1"/>
    </xf>
    <xf numFmtId="38" fontId="103" fillId="12" borderId="29" xfId="2" applyFont="1" applyFill="1" applyBorder="1" applyAlignment="1">
      <alignment vertical="center" shrinkToFit="1"/>
    </xf>
    <xf numFmtId="38" fontId="103" fillId="12" borderId="10" xfId="2" applyFont="1" applyFill="1" applyBorder="1" applyAlignment="1">
      <alignment vertical="center" shrinkToFit="1"/>
    </xf>
    <xf numFmtId="38" fontId="103" fillId="12" borderId="8" xfId="2" applyFont="1" applyFill="1" applyBorder="1" applyAlignment="1">
      <alignment vertical="center" shrinkToFit="1"/>
    </xf>
    <xf numFmtId="179" fontId="35" fillId="14" borderId="32" xfId="0" applyNumberFormat="1" applyFont="1" applyFill="1" applyBorder="1" applyAlignment="1" applyProtection="1">
      <alignment horizontal="center" vertical="center" shrinkToFit="1"/>
      <protection locked="0"/>
    </xf>
    <xf numFmtId="179" fontId="35" fillId="14" borderId="0" xfId="0" applyNumberFormat="1" applyFont="1" applyFill="1" applyAlignment="1" applyProtection="1">
      <alignment horizontal="center" vertical="center" shrinkToFit="1"/>
      <protection locked="0"/>
    </xf>
    <xf numFmtId="179" fontId="35" fillId="14" borderId="63" xfId="0" applyNumberFormat="1" applyFont="1" applyFill="1" applyBorder="1" applyAlignment="1" applyProtection="1">
      <alignment horizontal="center" vertical="center" shrinkToFit="1"/>
      <protection locked="0"/>
    </xf>
    <xf numFmtId="179" fontId="35" fillId="14" borderId="68" xfId="0" applyNumberFormat="1" applyFont="1" applyFill="1" applyBorder="1" applyAlignment="1" applyProtection="1">
      <alignment horizontal="center" vertical="center" shrinkToFit="1"/>
      <protection locked="0"/>
    </xf>
    <xf numFmtId="179" fontId="35" fillId="14" borderId="14" xfId="0" applyNumberFormat="1" applyFont="1" applyFill="1" applyBorder="1" applyAlignment="1" applyProtection="1">
      <alignment horizontal="center" vertical="center" shrinkToFit="1"/>
      <protection locked="0"/>
    </xf>
    <xf numFmtId="179" fontId="35" fillId="14" borderId="89" xfId="0" applyNumberFormat="1" applyFont="1" applyFill="1" applyBorder="1" applyAlignment="1" applyProtection="1">
      <alignment horizontal="center" vertical="center" shrinkToFit="1"/>
      <protection locked="0"/>
    </xf>
    <xf numFmtId="0" fontId="16" fillId="0" borderId="6" xfId="0" applyFont="1" applyBorder="1" applyAlignment="1">
      <alignment horizontal="center" vertical="center"/>
    </xf>
    <xf numFmtId="0" fontId="13" fillId="0" borderId="0" xfId="0" applyFont="1" applyAlignment="1">
      <alignment horizontal="left" vertical="center" shrinkToFit="1"/>
    </xf>
    <xf numFmtId="49" fontId="20" fillId="0" borderId="67" xfId="0" applyNumberFormat="1" applyFont="1" applyBorder="1" applyAlignment="1">
      <alignment horizontal="left" vertical="center" shrinkToFit="1"/>
    </xf>
    <xf numFmtId="49" fontId="20" fillId="0" borderId="6" xfId="0" applyNumberFormat="1" applyFont="1" applyBorder="1" applyAlignment="1">
      <alignment horizontal="left" vertical="center" shrinkToFit="1"/>
    </xf>
    <xf numFmtId="38" fontId="103" fillId="12" borderId="7" xfId="2" applyFont="1" applyFill="1" applyBorder="1" applyAlignment="1">
      <alignment vertical="center" shrinkToFit="1"/>
    </xf>
    <xf numFmtId="38" fontId="103" fillId="12" borderId="9" xfId="2" applyFont="1" applyFill="1" applyBorder="1" applyAlignment="1">
      <alignment vertical="center" shrinkToFit="1"/>
    </xf>
    <xf numFmtId="38" fontId="103" fillId="14" borderId="7" xfId="2" applyFont="1" applyFill="1" applyBorder="1" applyAlignment="1">
      <alignment vertical="center" shrinkToFit="1"/>
    </xf>
    <xf numFmtId="38" fontId="103" fillId="14" borderId="9" xfId="2" applyFont="1" applyFill="1" applyBorder="1" applyAlignment="1">
      <alignment vertical="center" shrinkToFit="1"/>
    </xf>
    <xf numFmtId="0" fontId="103" fillId="4" borderId="35" xfId="0" applyFont="1" applyFill="1" applyBorder="1" applyAlignment="1">
      <alignment horizontal="center" vertical="center" wrapText="1"/>
    </xf>
    <xf numFmtId="0" fontId="103" fillId="4" borderId="5" xfId="0" applyFont="1" applyFill="1" applyBorder="1" applyAlignment="1">
      <alignment horizontal="center" vertical="center"/>
    </xf>
    <xf numFmtId="38" fontId="103" fillId="12" borderId="264" xfId="2" applyFont="1" applyFill="1" applyBorder="1" applyAlignment="1">
      <alignment vertical="center" shrinkToFit="1"/>
    </xf>
    <xf numFmtId="38" fontId="103" fillId="12" borderId="265" xfId="2" applyFont="1" applyFill="1" applyBorder="1" applyAlignment="1">
      <alignment vertical="center" shrinkToFit="1"/>
    </xf>
    <xf numFmtId="38" fontId="104" fillId="0" borderId="266" xfId="2" applyFont="1" applyBorder="1" applyAlignment="1">
      <alignment horizontal="center" vertical="center" shrinkToFit="1"/>
    </xf>
    <xf numFmtId="38" fontId="104" fillId="0" borderId="267" xfId="2" applyFont="1" applyBorder="1" applyAlignment="1">
      <alignment horizontal="center" vertical="center" shrinkToFit="1"/>
    </xf>
    <xf numFmtId="38" fontId="104" fillId="0" borderId="268" xfId="2" applyFont="1" applyBorder="1" applyAlignment="1">
      <alignment horizontal="center" vertical="center" shrinkToFit="1"/>
    </xf>
    <xf numFmtId="38" fontId="104" fillId="0" borderId="269" xfId="2" applyFont="1" applyBorder="1" applyAlignment="1">
      <alignment horizontal="center" vertical="center" shrinkToFit="1"/>
    </xf>
    <xf numFmtId="38" fontId="104" fillId="0" borderId="270" xfId="2" applyFont="1" applyBorder="1" applyAlignment="1">
      <alignment horizontal="center" vertical="center" shrinkToFit="1"/>
    </xf>
    <xf numFmtId="38" fontId="104" fillId="0" borderId="271" xfId="2" applyFont="1" applyBorder="1" applyAlignment="1">
      <alignment horizontal="center" vertical="center" shrinkToFit="1"/>
    </xf>
    <xf numFmtId="38" fontId="104" fillId="0" borderId="272" xfId="2" applyFont="1" applyBorder="1" applyAlignment="1">
      <alignment horizontal="center" vertical="center" shrinkToFit="1"/>
    </xf>
    <xf numFmtId="38" fontId="104" fillId="0" borderId="273" xfId="2" applyFont="1" applyBorder="1" applyAlignment="1">
      <alignment horizontal="center" vertical="center" shrinkToFit="1"/>
    </xf>
    <xf numFmtId="38" fontId="104" fillId="0" borderId="274" xfId="2" applyFont="1" applyBorder="1" applyAlignment="1">
      <alignment horizontal="center" vertical="center" shrinkToFit="1"/>
    </xf>
    <xf numFmtId="38" fontId="103" fillId="12" borderId="7" xfId="2" applyFont="1" applyFill="1" applyBorder="1" applyAlignment="1" applyProtection="1">
      <alignment vertical="center" shrinkToFit="1"/>
    </xf>
    <xf numFmtId="38" fontId="103" fillId="12" borderId="196" xfId="2" applyFont="1" applyFill="1" applyBorder="1" applyAlignment="1" applyProtection="1">
      <alignment vertical="center" shrinkToFit="1"/>
    </xf>
    <xf numFmtId="38" fontId="103" fillId="12" borderId="224" xfId="2" applyFont="1" applyFill="1" applyBorder="1" applyAlignment="1" applyProtection="1">
      <alignment vertical="center" shrinkToFit="1"/>
    </xf>
    <xf numFmtId="38" fontId="103" fillId="12" borderId="5" xfId="2" applyFont="1" applyFill="1" applyBorder="1" applyAlignment="1" applyProtection="1">
      <alignment vertical="center" shrinkToFit="1"/>
    </xf>
    <xf numFmtId="38" fontId="103" fillId="12" borderId="8" xfId="2" applyFont="1" applyFill="1" applyBorder="1" applyAlignment="1" applyProtection="1">
      <alignment vertical="center" shrinkToFit="1"/>
    </xf>
    <xf numFmtId="38" fontId="103" fillId="12" borderId="10" xfId="2" applyFont="1" applyFill="1" applyBorder="1" applyAlignment="1" applyProtection="1">
      <alignment vertical="center" shrinkToFit="1"/>
    </xf>
    <xf numFmtId="38" fontId="103" fillId="12" borderId="7" xfId="2" applyFont="1" applyFill="1" applyBorder="1" applyProtection="1">
      <alignment vertical="center"/>
    </xf>
    <xf numFmtId="38" fontId="103" fillId="12" borderId="42" xfId="2" applyFont="1" applyFill="1" applyBorder="1" applyProtection="1">
      <alignment vertical="center"/>
    </xf>
    <xf numFmtId="38" fontId="103" fillId="12" borderId="133" xfId="2" applyFont="1" applyFill="1" applyBorder="1" applyProtection="1">
      <alignment vertical="center"/>
    </xf>
    <xf numFmtId="38" fontId="103" fillId="12" borderId="125" xfId="2" applyFont="1" applyFill="1" applyBorder="1" applyProtection="1">
      <alignment vertical="center"/>
    </xf>
    <xf numFmtId="38" fontId="103" fillId="12" borderId="142" xfId="2" applyFont="1" applyFill="1" applyBorder="1" applyProtection="1">
      <alignment vertical="center"/>
    </xf>
    <xf numFmtId="38" fontId="103" fillId="12" borderId="86" xfId="2" applyFont="1" applyFill="1" applyBorder="1" applyProtection="1">
      <alignment vertical="center"/>
    </xf>
    <xf numFmtId="179" fontId="104" fillId="14" borderId="210" xfId="0" applyNumberFormat="1" applyFont="1" applyFill="1" applyBorder="1" applyAlignment="1" applyProtection="1">
      <alignment horizontal="center" vertical="center" shrinkToFit="1"/>
      <protection locked="0"/>
    </xf>
    <xf numFmtId="179" fontId="104" fillId="14" borderId="96" xfId="0" applyNumberFormat="1" applyFont="1" applyFill="1" applyBorder="1" applyAlignment="1" applyProtection="1">
      <alignment horizontal="center" vertical="center" shrinkToFit="1"/>
      <protection locked="0"/>
    </xf>
    <xf numFmtId="179" fontId="104" fillId="14" borderId="194" xfId="0" applyNumberFormat="1" applyFont="1" applyFill="1" applyBorder="1" applyAlignment="1" applyProtection="1">
      <alignment horizontal="center" vertical="center" shrinkToFit="1"/>
      <protection locked="0"/>
    </xf>
    <xf numFmtId="176" fontId="104" fillId="14" borderId="195" xfId="0" applyNumberFormat="1" applyFont="1" applyFill="1" applyBorder="1" applyAlignment="1" applyProtection="1">
      <alignment horizontal="center" vertical="center" shrinkToFit="1"/>
      <protection locked="0"/>
    </xf>
    <xf numFmtId="176" fontId="104" fillId="14" borderId="194" xfId="0" applyNumberFormat="1" applyFont="1" applyFill="1" applyBorder="1" applyAlignment="1" applyProtection="1">
      <alignment horizontal="center" vertical="center" shrinkToFit="1"/>
      <protection locked="0"/>
    </xf>
    <xf numFmtId="176" fontId="104" fillId="14" borderId="195" xfId="0" applyNumberFormat="1" applyFont="1" applyFill="1" applyBorder="1" applyAlignment="1" applyProtection="1">
      <alignment vertical="center" shrinkToFit="1"/>
      <protection locked="0"/>
    </xf>
    <xf numFmtId="176" fontId="104" fillId="14" borderId="160" xfId="0" applyNumberFormat="1" applyFont="1" applyFill="1" applyBorder="1" applyAlignment="1" applyProtection="1">
      <alignment vertical="center" shrinkToFit="1"/>
      <protection locked="0"/>
    </xf>
    <xf numFmtId="38" fontId="104" fillId="14" borderId="210" xfId="2" applyFont="1" applyFill="1" applyBorder="1" applyAlignment="1" applyProtection="1">
      <alignment vertical="center" shrinkToFit="1"/>
      <protection locked="0"/>
    </xf>
    <xf numFmtId="38" fontId="104" fillId="14" borderId="194" xfId="2" applyFont="1" applyFill="1" applyBorder="1" applyAlignment="1" applyProtection="1">
      <alignment vertical="center" shrinkToFit="1"/>
      <protection locked="0"/>
    </xf>
    <xf numFmtId="38" fontId="104" fillId="14" borderId="195" xfId="2" applyFont="1" applyFill="1" applyBorder="1" applyAlignment="1" applyProtection="1">
      <alignment vertical="center" shrinkToFit="1"/>
      <protection locked="0"/>
    </xf>
    <xf numFmtId="38" fontId="104" fillId="14" borderId="96" xfId="2" applyFont="1" applyFill="1" applyBorder="1" applyAlignment="1" applyProtection="1">
      <alignment vertical="center" shrinkToFit="1"/>
      <protection locked="0"/>
    </xf>
    <xf numFmtId="38" fontId="104" fillId="14" borderId="160" xfId="2" applyFont="1" applyFill="1" applyBorder="1" applyAlignment="1" applyProtection="1">
      <alignment vertical="center" shrinkToFit="1"/>
      <protection locked="0"/>
    </xf>
    <xf numFmtId="38" fontId="103" fillId="12" borderId="210" xfId="2" applyFont="1" applyFill="1" applyBorder="1" applyProtection="1">
      <alignment vertical="center"/>
    </xf>
    <xf numFmtId="38" fontId="103" fillId="12" borderId="177" xfId="2" applyFont="1" applyFill="1" applyBorder="1" applyProtection="1">
      <alignment vertical="center"/>
    </xf>
    <xf numFmtId="38" fontId="104" fillId="14" borderId="133" xfId="2" applyFont="1" applyFill="1" applyBorder="1" applyAlignment="1" applyProtection="1">
      <alignment horizontal="center" vertical="center" shrinkToFit="1"/>
      <protection locked="0"/>
    </xf>
    <xf numFmtId="38" fontId="104" fillId="14" borderId="154" xfId="2" applyFont="1" applyFill="1" applyBorder="1" applyAlignment="1" applyProtection="1">
      <alignment horizontal="center" vertical="center" shrinkToFit="1"/>
      <protection locked="0"/>
    </xf>
    <xf numFmtId="38" fontId="104" fillId="14" borderId="127" xfId="2" applyFont="1" applyFill="1" applyBorder="1" applyAlignment="1" applyProtection="1">
      <alignment horizontal="center" vertical="center" shrinkToFit="1"/>
      <protection locked="0"/>
    </xf>
    <xf numFmtId="179" fontId="104" fillId="14" borderId="133" xfId="0" applyNumberFormat="1" applyFont="1" applyFill="1" applyBorder="1" applyAlignment="1" applyProtection="1">
      <alignment horizontal="center" vertical="center" shrinkToFit="1"/>
      <protection locked="0"/>
    </xf>
    <xf numFmtId="179" fontId="104" fillId="14" borderId="95" xfId="0" applyNumberFormat="1" applyFont="1" applyFill="1" applyBorder="1" applyAlignment="1" applyProtection="1">
      <alignment horizontal="center" vertical="center" shrinkToFit="1"/>
      <protection locked="0"/>
    </xf>
    <xf numFmtId="179" fontId="104" fillId="14" borderId="154" xfId="0" applyNumberFormat="1" applyFont="1" applyFill="1" applyBorder="1" applyAlignment="1" applyProtection="1">
      <alignment horizontal="center" vertical="center" shrinkToFit="1"/>
      <protection locked="0"/>
    </xf>
    <xf numFmtId="38" fontId="103" fillId="12" borderId="187" xfId="2" applyFont="1" applyFill="1" applyBorder="1" applyAlignment="1" applyProtection="1">
      <alignment vertical="center" shrinkToFit="1"/>
    </xf>
    <xf numFmtId="38" fontId="103" fillId="12" borderId="127" xfId="2" applyFont="1" applyFill="1" applyBorder="1" applyAlignment="1" applyProtection="1">
      <alignment vertical="center" shrinkToFit="1"/>
    </xf>
    <xf numFmtId="38" fontId="103" fillId="12" borderId="195" xfId="2" applyFont="1" applyFill="1" applyBorder="1" applyAlignment="1" applyProtection="1">
      <alignment vertical="center" shrinkToFit="1"/>
    </xf>
    <xf numFmtId="38" fontId="103" fillId="12" borderId="160" xfId="2" applyFont="1" applyFill="1" applyBorder="1" applyAlignment="1" applyProtection="1">
      <alignment vertical="center" shrinkToFit="1"/>
    </xf>
    <xf numFmtId="38" fontId="104" fillId="14" borderId="187" xfId="2" applyFont="1" applyFill="1" applyBorder="1" applyAlignment="1" applyProtection="1">
      <alignment vertical="center" shrinkToFit="1"/>
      <protection locked="0"/>
    </xf>
    <xf numFmtId="38" fontId="104" fillId="14" borderId="154" xfId="2" applyFont="1" applyFill="1" applyBorder="1" applyAlignment="1" applyProtection="1">
      <alignment vertical="center" shrinkToFit="1"/>
      <protection locked="0"/>
    </xf>
    <xf numFmtId="176" fontId="104" fillId="14" borderId="187" xfId="0" applyNumberFormat="1" applyFont="1" applyFill="1" applyBorder="1" applyAlignment="1" applyProtection="1">
      <alignment horizontal="center" vertical="center" shrinkToFit="1"/>
      <protection locked="0"/>
    </xf>
    <xf numFmtId="176" fontId="104" fillId="14" borderId="154" xfId="0" applyNumberFormat="1" applyFont="1" applyFill="1" applyBorder="1" applyAlignment="1" applyProtection="1">
      <alignment horizontal="center" vertical="center" shrinkToFit="1"/>
      <protection locked="0"/>
    </xf>
    <xf numFmtId="176" fontId="104" fillId="14" borderId="127" xfId="0" applyNumberFormat="1" applyFont="1" applyFill="1" applyBorder="1" applyAlignment="1" applyProtection="1">
      <alignment horizontal="center" vertical="center" shrinkToFit="1"/>
      <protection locked="0"/>
    </xf>
    <xf numFmtId="176" fontId="104" fillId="14" borderId="187" xfId="0" applyNumberFormat="1" applyFont="1" applyFill="1" applyBorder="1" applyAlignment="1" applyProtection="1">
      <alignment vertical="center" shrinkToFit="1"/>
      <protection locked="0"/>
    </xf>
    <xf numFmtId="176" fontId="104" fillId="14" borderId="127" xfId="0" applyNumberFormat="1" applyFont="1" applyFill="1" applyBorder="1" applyAlignment="1" applyProtection="1">
      <alignment vertical="center" shrinkToFit="1"/>
      <protection locked="0"/>
    </xf>
    <xf numFmtId="38" fontId="104" fillId="14" borderId="133" xfId="2" applyFont="1" applyFill="1" applyBorder="1" applyAlignment="1" applyProtection="1">
      <alignment vertical="center" shrinkToFit="1"/>
      <protection locked="0"/>
    </xf>
    <xf numFmtId="38" fontId="104" fillId="14" borderId="95" xfId="2" applyFont="1" applyFill="1" applyBorder="1" applyAlignment="1" applyProtection="1">
      <alignment vertical="center" shrinkToFit="1"/>
      <protection locked="0"/>
    </xf>
    <xf numFmtId="38" fontId="104" fillId="14" borderId="127" xfId="2" applyFont="1" applyFill="1" applyBorder="1" applyAlignment="1" applyProtection="1">
      <alignment vertical="center" shrinkToFit="1"/>
      <protection locked="0"/>
    </xf>
    <xf numFmtId="38" fontId="103" fillId="12" borderId="133" xfId="2" applyFont="1" applyFill="1" applyBorder="1" applyAlignment="1" applyProtection="1">
      <alignment vertical="center"/>
    </xf>
    <xf numFmtId="38" fontId="103" fillId="12" borderId="125" xfId="2" applyFont="1" applyFill="1" applyBorder="1" applyAlignment="1" applyProtection="1">
      <alignment vertical="center"/>
    </xf>
    <xf numFmtId="38" fontId="103" fillId="12" borderId="142" xfId="2" applyFont="1" applyFill="1" applyBorder="1" applyAlignment="1" applyProtection="1">
      <alignment vertical="center"/>
    </xf>
    <xf numFmtId="38" fontId="103" fillId="12" borderId="86" xfId="2" applyFont="1" applyFill="1" applyBorder="1" applyAlignment="1" applyProtection="1">
      <alignment vertical="center"/>
    </xf>
    <xf numFmtId="179" fontId="104" fillId="14" borderId="139" xfId="0" applyNumberFormat="1" applyFont="1" applyFill="1" applyBorder="1" applyAlignment="1" applyProtection="1">
      <alignment horizontal="center" vertical="center" shrinkToFit="1"/>
      <protection locked="0"/>
    </xf>
    <xf numFmtId="179" fontId="104" fillId="14" borderId="93" xfId="0" applyNumberFormat="1" applyFont="1" applyFill="1" applyBorder="1" applyAlignment="1" applyProtection="1">
      <alignment horizontal="center" vertical="center" shrinkToFit="1"/>
      <protection locked="0"/>
    </xf>
    <xf numFmtId="179" fontId="104" fillId="14" borderId="101" xfId="0" applyNumberFormat="1" applyFont="1" applyFill="1" applyBorder="1" applyAlignment="1" applyProtection="1">
      <alignment horizontal="center" vertical="center" shrinkToFit="1"/>
      <protection locked="0"/>
    </xf>
    <xf numFmtId="176" fontId="104" fillId="14" borderId="186" xfId="0" applyNumberFormat="1" applyFont="1" applyFill="1" applyBorder="1" applyAlignment="1" applyProtection="1">
      <alignment horizontal="center" vertical="center" shrinkToFit="1"/>
      <protection locked="0"/>
    </xf>
    <xf numFmtId="176" fontId="104" fillId="14" borderId="101" xfId="0" applyNumberFormat="1" applyFont="1" applyFill="1" applyBorder="1" applyAlignment="1" applyProtection="1">
      <alignment horizontal="center" vertical="center" shrinkToFit="1"/>
      <protection locked="0"/>
    </xf>
    <xf numFmtId="176" fontId="104" fillId="14" borderId="186" xfId="0" applyNumberFormat="1" applyFont="1" applyFill="1" applyBorder="1" applyAlignment="1" applyProtection="1">
      <alignment vertical="center" shrinkToFit="1"/>
      <protection locked="0"/>
    </xf>
    <xf numFmtId="176" fontId="104" fillId="14" borderId="126" xfId="0" applyNumberFormat="1" applyFont="1" applyFill="1" applyBorder="1" applyAlignment="1" applyProtection="1">
      <alignment vertical="center" shrinkToFit="1"/>
      <protection locked="0"/>
    </xf>
    <xf numFmtId="38" fontId="104" fillId="14" borderId="139" xfId="2" applyFont="1" applyFill="1" applyBorder="1" applyAlignment="1" applyProtection="1">
      <alignment vertical="center" shrinkToFit="1"/>
      <protection locked="0"/>
    </xf>
    <xf numFmtId="38" fontId="104" fillId="14" borderId="101" xfId="2" applyFont="1" applyFill="1" applyBorder="1" applyAlignment="1" applyProtection="1">
      <alignment vertical="center" shrinkToFit="1"/>
      <protection locked="0"/>
    </xf>
    <xf numFmtId="38" fontId="104" fillId="14" borderId="186" xfId="2" applyFont="1" applyFill="1" applyBorder="1" applyAlignment="1" applyProtection="1">
      <alignment vertical="center" shrinkToFit="1"/>
      <protection locked="0"/>
    </xf>
    <xf numFmtId="38" fontId="104" fillId="14" borderId="93" xfId="2" applyFont="1" applyFill="1" applyBorder="1" applyAlignment="1" applyProtection="1">
      <alignment vertical="center" shrinkToFit="1"/>
      <protection locked="0"/>
    </xf>
    <xf numFmtId="38" fontId="103" fillId="12" borderId="186" xfId="2" applyFont="1" applyFill="1" applyBorder="1" applyAlignment="1" applyProtection="1">
      <alignment vertical="center" shrinkToFit="1"/>
    </xf>
    <xf numFmtId="38" fontId="103" fillId="12" borderId="126" xfId="2" applyFont="1" applyFill="1" applyBorder="1" applyAlignment="1" applyProtection="1">
      <alignment vertical="center" shrinkToFit="1"/>
    </xf>
    <xf numFmtId="38" fontId="104" fillId="14" borderId="126" xfId="2" applyFont="1" applyFill="1" applyBorder="1" applyAlignment="1" applyProtection="1">
      <alignment vertical="center" shrinkToFit="1"/>
      <protection locked="0"/>
    </xf>
    <xf numFmtId="38" fontId="103" fillId="12" borderId="139" xfId="2" applyFont="1" applyFill="1" applyBorder="1" applyProtection="1">
      <alignment vertical="center"/>
    </xf>
    <xf numFmtId="38" fontId="103" fillId="12" borderId="100" xfId="2" applyFont="1" applyFill="1" applyBorder="1" applyProtection="1">
      <alignment vertical="center"/>
    </xf>
    <xf numFmtId="38" fontId="103" fillId="12" borderId="1" xfId="2" applyFont="1" applyFill="1" applyBorder="1" applyProtection="1">
      <alignment vertical="center"/>
    </xf>
    <xf numFmtId="38" fontId="103" fillId="12" borderId="63" xfId="2" applyFont="1" applyFill="1" applyBorder="1" applyProtection="1">
      <alignment vertical="center"/>
    </xf>
    <xf numFmtId="0" fontId="101" fillId="6" borderId="150" xfId="0" applyFont="1" applyFill="1" applyBorder="1"/>
    <xf numFmtId="0" fontId="101" fillId="6" borderId="98" xfId="0" applyFont="1" applyFill="1" applyBorder="1"/>
    <xf numFmtId="0" fontId="102" fillId="4" borderId="19" xfId="0" applyFont="1" applyFill="1" applyBorder="1" applyAlignment="1">
      <alignment horizontal="center" vertical="center" wrapText="1"/>
    </xf>
    <xf numFmtId="0" fontId="102" fillId="4" borderId="6" xfId="0" applyFont="1" applyFill="1" applyBorder="1" applyAlignment="1">
      <alignment horizontal="center" vertical="center" wrapText="1"/>
    </xf>
    <xf numFmtId="0" fontId="102" fillId="4" borderId="50" xfId="0" applyFont="1" applyFill="1" applyBorder="1" applyAlignment="1">
      <alignment horizontal="center" vertical="center" wrapText="1"/>
    </xf>
    <xf numFmtId="0" fontId="102" fillId="4" borderId="24" xfId="0" applyFont="1" applyFill="1" applyBorder="1" applyAlignment="1">
      <alignment horizontal="center" vertical="center" wrapText="1"/>
    </xf>
    <xf numFmtId="0" fontId="102" fillId="4" borderId="192" xfId="0" applyFont="1" applyFill="1" applyBorder="1" applyAlignment="1">
      <alignment horizontal="center" vertical="center" wrapText="1"/>
    </xf>
    <xf numFmtId="0" fontId="102" fillId="4" borderId="124" xfId="0" applyFont="1" applyFill="1" applyBorder="1" applyAlignment="1">
      <alignment horizontal="center" vertical="center" wrapText="1"/>
    </xf>
    <xf numFmtId="0" fontId="102" fillId="4" borderId="185" xfId="0" applyFont="1" applyFill="1" applyBorder="1" applyAlignment="1">
      <alignment horizontal="center" vertical="center" wrapText="1"/>
    </xf>
    <xf numFmtId="0" fontId="102" fillId="4" borderId="117" xfId="0" applyFont="1" applyFill="1" applyBorder="1" applyAlignment="1">
      <alignment horizontal="center" vertical="center" wrapText="1"/>
    </xf>
    <xf numFmtId="0" fontId="102" fillId="4" borderId="191" xfId="0" applyFont="1" applyFill="1" applyBorder="1" applyAlignment="1">
      <alignment horizontal="center" vertical="center" wrapText="1"/>
    </xf>
    <xf numFmtId="0" fontId="102" fillId="4" borderId="181" xfId="0" applyFont="1" applyFill="1" applyBorder="1" applyAlignment="1">
      <alignment horizontal="center" vertical="center" wrapText="1"/>
    </xf>
    <xf numFmtId="0" fontId="102" fillId="4" borderId="48" xfId="0" applyFont="1" applyFill="1" applyBorder="1" applyAlignment="1">
      <alignment horizontal="center" vertical="center" wrapText="1"/>
    </xf>
    <xf numFmtId="0" fontId="102" fillId="4" borderId="167" xfId="0" applyFont="1" applyFill="1" applyBorder="1" applyAlignment="1">
      <alignment horizontal="center" vertical="center" wrapText="1"/>
    </xf>
    <xf numFmtId="0" fontId="102" fillId="4" borderId="46" xfId="0" applyFont="1" applyFill="1" applyBorder="1" applyAlignment="1">
      <alignment horizontal="center" vertical="center" wrapText="1"/>
    </xf>
    <xf numFmtId="0" fontId="116" fillId="0" borderId="0" xfId="0" applyFont="1" applyAlignment="1">
      <alignment vertical="center"/>
    </xf>
    <xf numFmtId="38" fontId="104" fillId="14" borderId="1" xfId="2" applyFont="1" applyFill="1" applyBorder="1" applyAlignment="1" applyProtection="1">
      <alignment vertical="center" shrinkToFit="1"/>
      <protection locked="0"/>
    </xf>
    <xf numFmtId="38" fontId="104" fillId="14" borderId="46" xfId="2" applyFont="1" applyFill="1" applyBorder="1" applyAlignment="1" applyProtection="1">
      <alignment vertical="center" shrinkToFit="1"/>
      <protection locked="0"/>
    </xf>
    <xf numFmtId="38" fontId="104" fillId="14" borderId="91" xfId="2" applyFont="1" applyFill="1" applyBorder="1" applyAlignment="1" applyProtection="1">
      <alignment vertical="center" shrinkToFit="1"/>
      <protection locked="0"/>
    </xf>
    <xf numFmtId="38" fontId="104" fillId="14" borderId="92" xfId="2" applyFont="1" applyFill="1" applyBorder="1" applyAlignment="1" applyProtection="1">
      <alignment vertical="center" shrinkToFit="1"/>
      <protection locked="0"/>
    </xf>
    <xf numFmtId="0" fontId="23" fillId="4" borderId="19" xfId="0" applyFont="1" applyFill="1" applyBorder="1" applyAlignment="1">
      <alignment horizontal="center" vertical="center" wrapText="1"/>
    </xf>
    <xf numFmtId="0" fontId="23" fillId="4" borderId="124" xfId="0" applyFont="1" applyFill="1" applyBorder="1" applyAlignment="1">
      <alignment horizontal="center" vertical="center" wrapText="1"/>
    </xf>
    <xf numFmtId="0" fontId="23" fillId="4" borderId="50" xfId="0" applyFont="1" applyFill="1" applyBorder="1" applyAlignment="1">
      <alignment horizontal="center" vertical="center" wrapText="1"/>
    </xf>
    <xf numFmtId="0" fontId="23" fillId="4" borderId="117" xfId="0" applyFont="1" applyFill="1" applyBorder="1" applyAlignment="1">
      <alignment horizontal="center" vertical="center" wrapText="1"/>
    </xf>
    <xf numFmtId="0" fontId="102" fillId="6" borderId="211" xfId="0" applyFont="1" applyFill="1" applyBorder="1" applyAlignment="1">
      <alignment horizontal="center" vertical="center"/>
    </xf>
    <xf numFmtId="0" fontId="102" fillId="6" borderId="94" xfId="0" applyFont="1" applyFill="1" applyBorder="1" applyAlignment="1">
      <alignment horizontal="center" vertical="center"/>
    </xf>
    <xf numFmtId="0" fontId="23" fillId="4" borderId="48" xfId="0" applyFont="1" applyFill="1" applyBorder="1" applyAlignment="1">
      <alignment horizontal="center" vertical="center" wrapText="1"/>
    </xf>
    <xf numFmtId="0" fontId="23" fillId="4" borderId="52" xfId="0" applyFont="1" applyFill="1" applyBorder="1" applyAlignment="1">
      <alignment horizontal="center" vertical="center" wrapText="1"/>
    </xf>
    <xf numFmtId="0" fontId="102" fillId="4" borderId="64" xfId="0" applyFont="1" applyFill="1" applyBorder="1" applyAlignment="1">
      <alignment horizontal="center" vertical="center" wrapText="1"/>
    </xf>
    <xf numFmtId="0" fontId="102" fillId="4" borderId="1" xfId="0" applyFont="1" applyFill="1" applyBorder="1" applyAlignment="1">
      <alignment horizontal="center" vertical="center" wrapText="1"/>
    </xf>
    <xf numFmtId="0" fontId="102" fillId="4" borderId="63" xfId="0" applyFont="1" applyFill="1" applyBorder="1" applyAlignment="1">
      <alignment horizontal="center" vertical="center" wrapText="1"/>
    </xf>
    <xf numFmtId="0" fontId="102" fillId="4" borderId="188" xfId="0" applyFont="1" applyFill="1" applyBorder="1" applyAlignment="1">
      <alignment horizontal="center" vertical="center" shrinkToFit="1"/>
    </xf>
    <xf numFmtId="0" fontId="102" fillId="4" borderId="190" xfId="0" applyFont="1" applyFill="1" applyBorder="1" applyAlignment="1">
      <alignment horizontal="center" vertical="center" shrinkToFit="1"/>
    </xf>
    <xf numFmtId="0" fontId="102" fillId="4" borderId="156" xfId="0" applyFont="1" applyFill="1" applyBorder="1" applyAlignment="1">
      <alignment horizontal="center" vertical="center" shrinkToFit="1"/>
    </xf>
    <xf numFmtId="38" fontId="103" fillId="12" borderId="91" xfId="2" applyFont="1" applyFill="1" applyBorder="1" applyAlignment="1" applyProtection="1">
      <alignment vertical="center"/>
    </xf>
    <xf numFmtId="38" fontId="103" fillId="12" borderId="172" xfId="2" applyFont="1" applyFill="1" applyBorder="1" applyAlignment="1" applyProtection="1">
      <alignment vertical="center"/>
    </xf>
    <xf numFmtId="0" fontId="103" fillId="0" borderId="0" xfId="0" applyFont="1" applyAlignment="1">
      <alignment vertical="center" shrinkToFit="1"/>
    </xf>
    <xf numFmtId="0" fontId="104" fillId="0" borderId="0" xfId="0" applyFont="1" applyAlignment="1">
      <alignment horizontal="center" vertical="center" wrapText="1"/>
    </xf>
    <xf numFmtId="0" fontId="104" fillId="0" borderId="0" xfId="0" applyFont="1" applyAlignment="1">
      <alignment horizontal="center" vertical="center"/>
    </xf>
    <xf numFmtId="0" fontId="104" fillId="0" borderId="0" xfId="0" applyFont="1" applyAlignment="1">
      <alignment vertical="center" wrapText="1"/>
    </xf>
    <xf numFmtId="0" fontId="103" fillId="0" borderId="0" xfId="0" applyFont="1" applyAlignment="1">
      <alignment horizontal="center" vertical="center"/>
    </xf>
    <xf numFmtId="0" fontId="103" fillId="0" borderId="0" xfId="0" applyFont="1" applyAlignment="1">
      <alignment horizontal="left" vertical="center" shrinkToFit="1"/>
    </xf>
    <xf numFmtId="0" fontId="103" fillId="5" borderId="67" xfId="0" applyFont="1" applyFill="1" applyBorder="1" applyAlignment="1">
      <alignment horizontal="center" vertical="center" shrinkToFit="1"/>
    </xf>
    <xf numFmtId="0" fontId="103" fillId="5" borderId="6" xfId="0" applyFont="1" applyFill="1" applyBorder="1" applyAlignment="1">
      <alignment horizontal="center" vertical="center" shrinkToFit="1"/>
    </xf>
    <xf numFmtId="0" fontId="103" fillId="5" borderId="49" xfId="0" applyFont="1" applyFill="1" applyBorder="1" applyAlignment="1">
      <alignment horizontal="center" vertical="center" shrinkToFit="1"/>
    </xf>
    <xf numFmtId="0" fontId="103" fillId="5" borderId="24" xfId="0" applyFont="1" applyFill="1" applyBorder="1" applyAlignment="1">
      <alignment horizontal="center" vertical="center" shrinkToFit="1"/>
    </xf>
    <xf numFmtId="0" fontId="25" fillId="0" borderId="0" xfId="0" applyFont="1" applyAlignment="1">
      <alignment horizontal="left" vertical="center"/>
    </xf>
    <xf numFmtId="0" fontId="106" fillId="0" borderId="0" xfId="0" applyFont="1" applyAlignment="1">
      <alignment horizontal="center" vertical="center"/>
    </xf>
    <xf numFmtId="0" fontId="13" fillId="0" borderId="0"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04" fillId="0" borderId="0" xfId="0" applyFont="1" applyFill="1" applyBorder="1" applyAlignment="1">
      <alignment vertical="center" shrinkToFit="1"/>
    </xf>
    <xf numFmtId="0" fontId="104" fillId="0" borderId="13" xfId="0" applyFont="1" applyFill="1" applyBorder="1" applyAlignment="1">
      <alignment vertical="center" shrinkToFit="1"/>
    </xf>
    <xf numFmtId="0" fontId="103" fillId="0" borderId="12" xfId="0" applyFont="1" applyFill="1" applyBorder="1" applyAlignment="1">
      <alignment horizontal="center" vertical="center"/>
    </xf>
    <xf numFmtId="0" fontId="98" fillId="0" borderId="40" xfId="0" applyFont="1" applyFill="1" applyBorder="1" applyAlignment="1">
      <alignment horizontal="left" vertical="center" shrinkToFit="1"/>
    </xf>
    <xf numFmtId="0" fontId="103" fillId="0" borderId="40" xfId="0" applyFont="1" applyFill="1" applyBorder="1" applyAlignment="1">
      <alignment horizontal="left" vertical="center" shrinkToFit="1"/>
    </xf>
    <xf numFmtId="0" fontId="103" fillId="0" borderId="41" xfId="0" applyFont="1" applyFill="1" applyBorder="1" applyAlignment="1">
      <alignment horizontal="left" vertical="center" shrinkToFit="1"/>
    </xf>
    <xf numFmtId="0" fontId="103" fillId="5" borderId="64" xfId="0" applyFont="1" applyFill="1" applyBorder="1" applyAlignment="1">
      <alignment horizontal="center" vertical="center" shrinkToFit="1"/>
    </xf>
    <xf numFmtId="0" fontId="103" fillId="5" borderId="121" xfId="0" applyFont="1" applyFill="1" applyBorder="1" applyAlignment="1">
      <alignment horizontal="center" vertical="center" shrinkToFit="1"/>
    </xf>
    <xf numFmtId="0" fontId="103" fillId="5" borderId="56" xfId="0" applyFont="1" applyFill="1" applyBorder="1" applyAlignment="1">
      <alignment horizontal="center" vertical="center" shrinkToFit="1"/>
    </xf>
    <xf numFmtId="0" fontId="103" fillId="5" borderId="51" xfId="0" applyFont="1" applyFill="1" applyBorder="1" applyAlignment="1">
      <alignment horizontal="center" vertical="center" shrinkToFit="1"/>
    </xf>
    <xf numFmtId="0" fontId="103" fillId="5" borderId="192" xfId="0" applyFont="1" applyFill="1" applyBorder="1" applyAlignment="1">
      <alignment horizontal="center" vertical="center" shrinkToFit="1"/>
    </xf>
    <xf numFmtId="0" fontId="103" fillId="5" borderId="124" xfId="0" applyFont="1" applyFill="1" applyBorder="1" applyAlignment="1">
      <alignment horizontal="center" vertical="center" shrinkToFit="1"/>
    </xf>
    <xf numFmtId="0" fontId="103" fillId="5" borderId="185" xfId="0" applyFont="1" applyFill="1" applyBorder="1" applyAlignment="1">
      <alignment horizontal="center" vertical="center" shrinkToFit="1"/>
    </xf>
    <xf numFmtId="0" fontId="103" fillId="5" borderId="117" xfId="0" applyFont="1" applyFill="1" applyBorder="1" applyAlignment="1">
      <alignment horizontal="center" vertical="center" shrinkToFit="1"/>
    </xf>
    <xf numFmtId="0" fontId="104" fillId="14" borderId="38" xfId="0" applyFont="1" applyFill="1" applyBorder="1" applyAlignment="1">
      <alignment horizontal="center" vertical="center" shrinkToFit="1"/>
    </xf>
    <xf numFmtId="0" fontId="104" fillId="14" borderId="112" xfId="0" applyFont="1" applyFill="1" applyBorder="1" applyAlignment="1">
      <alignment horizontal="center" vertical="center" shrinkToFit="1"/>
    </xf>
    <xf numFmtId="0" fontId="104" fillId="14" borderId="0" xfId="0" applyFont="1" applyFill="1" applyBorder="1" applyAlignment="1">
      <alignment horizontal="center" vertical="center" shrinkToFit="1"/>
    </xf>
    <xf numFmtId="0" fontId="104" fillId="14" borderId="104" xfId="0" applyFont="1" applyFill="1" applyBorder="1" applyAlignment="1">
      <alignment horizontal="center" vertical="center" shrinkToFit="1"/>
    </xf>
    <xf numFmtId="0" fontId="104" fillId="14" borderId="33" xfId="0" applyFont="1" applyFill="1" applyBorder="1" applyAlignment="1">
      <alignment horizontal="center" vertical="center" shrinkToFit="1"/>
    </xf>
    <xf numFmtId="0" fontId="104" fillId="14" borderId="103" xfId="0" applyFont="1" applyFill="1" applyBorder="1" applyAlignment="1">
      <alignment horizontal="center" vertical="center" shrinkToFit="1"/>
    </xf>
    <xf numFmtId="49" fontId="108" fillId="14" borderId="38" xfId="0" applyNumberFormat="1" applyFont="1" applyFill="1" applyBorder="1" applyAlignment="1">
      <alignment vertical="center" wrapText="1"/>
    </xf>
    <xf numFmtId="49" fontId="108" fillId="14" borderId="112" xfId="0" applyNumberFormat="1" applyFont="1" applyFill="1" applyBorder="1" applyAlignment="1">
      <alignment vertical="center" wrapText="1"/>
    </xf>
    <xf numFmtId="49" fontId="108" fillId="14" borderId="0" xfId="0" applyNumberFormat="1" applyFont="1" applyFill="1" applyBorder="1" applyAlignment="1">
      <alignment vertical="center" wrapText="1"/>
    </xf>
    <xf numFmtId="49" fontId="108" fillId="14" borderId="104" xfId="0" applyNumberFormat="1" applyFont="1" applyFill="1" applyBorder="1" applyAlignment="1">
      <alignment vertical="center" wrapText="1"/>
    </xf>
    <xf numFmtId="49" fontId="108" fillId="14" borderId="33" xfId="0" applyNumberFormat="1" applyFont="1" applyFill="1" applyBorder="1" applyAlignment="1">
      <alignment vertical="center" wrapText="1"/>
    </xf>
    <xf numFmtId="49" fontId="108" fillId="14" borderId="103" xfId="0" applyNumberFormat="1" applyFont="1" applyFill="1" applyBorder="1" applyAlignment="1">
      <alignment vertical="center" wrapText="1"/>
    </xf>
    <xf numFmtId="49" fontId="104" fillId="14" borderId="213" xfId="0" applyNumberFormat="1" applyFont="1" applyFill="1" applyBorder="1" applyAlignment="1">
      <alignment horizontal="center" vertical="center" wrapText="1" shrinkToFit="1"/>
    </xf>
    <xf numFmtId="49" fontId="104" fillId="14" borderId="38" xfId="0" applyNumberFormat="1" applyFont="1" applyFill="1" applyBorder="1" applyAlignment="1">
      <alignment horizontal="center" vertical="center" wrapText="1" shrinkToFit="1"/>
    </xf>
    <xf numFmtId="49" fontId="104" fillId="14" borderId="112" xfId="0" applyNumberFormat="1" applyFont="1" applyFill="1" applyBorder="1" applyAlignment="1">
      <alignment horizontal="center" vertical="center" wrapText="1" shrinkToFit="1"/>
    </xf>
    <xf numFmtId="49" fontId="104" fillId="14" borderId="167" xfId="0" applyNumberFormat="1" applyFont="1" applyFill="1" applyBorder="1" applyAlignment="1">
      <alignment horizontal="center" vertical="center" wrapText="1" shrinkToFit="1"/>
    </xf>
    <xf numFmtId="49" fontId="104" fillId="14" borderId="0" xfId="0" applyNumberFormat="1" applyFont="1" applyFill="1" applyBorder="1" applyAlignment="1">
      <alignment horizontal="center" vertical="center" wrapText="1" shrinkToFit="1"/>
    </xf>
    <xf numFmtId="49" fontId="104" fillId="14" borderId="104" xfId="0" applyNumberFormat="1" applyFont="1" applyFill="1" applyBorder="1" applyAlignment="1">
      <alignment horizontal="center" vertical="center" wrapText="1" shrinkToFit="1"/>
    </xf>
    <xf numFmtId="49" fontId="104" fillId="14" borderId="168" xfId="0" applyNumberFormat="1" applyFont="1" applyFill="1" applyBorder="1" applyAlignment="1">
      <alignment horizontal="center" vertical="center" wrapText="1" shrinkToFit="1"/>
    </xf>
    <xf numFmtId="49" fontId="104" fillId="14" borderId="33" xfId="0" applyNumberFormat="1" applyFont="1" applyFill="1" applyBorder="1" applyAlignment="1">
      <alignment horizontal="center" vertical="center" wrapText="1" shrinkToFit="1"/>
    </xf>
    <xf numFmtId="49" fontId="104" fillId="14" borderId="103" xfId="0" applyNumberFormat="1" applyFont="1" applyFill="1" applyBorder="1" applyAlignment="1">
      <alignment horizontal="center" vertical="center" wrapText="1" shrinkToFit="1"/>
    </xf>
    <xf numFmtId="38" fontId="104" fillId="14" borderId="213" xfId="2" applyFont="1" applyFill="1" applyBorder="1" applyAlignment="1">
      <alignment horizontal="center" vertical="center" shrinkToFit="1"/>
    </xf>
    <xf numFmtId="38" fontId="104" fillId="14" borderId="38" xfId="2" applyFont="1" applyFill="1" applyBorder="1" applyAlignment="1">
      <alignment horizontal="center" vertical="center" shrinkToFit="1"/>
    </xf>
    <xf numFmtId="38" fontId="104" fillId="14" borderId="167" xfId="2" applyFont="1" applyFill="1" applyBorder="1" applyAlignment="1">
      <alignment horizontal="center" vertical="center" shrinkToFit="1"/>
    </xf>
    <xf numFmtId="38" fontId="104" fillId="14" borderId="0" xfId="2" applyFont="1" applyFill="1" applyBorder="1" applyAlignment="1">
      <alignment horizontal="center" vertical="center" shrinkToFit="1"/>
    </xf>
    <xf numFmtId="38" fontId="104" fillId="14" borderId="168" xfId="2" applyFont="1" applyFill="1" applyBorder="1" applyAlignment="1">
      <alignment horizontal="center" vertical="center" shrinkToFit="1"/>
    </xf>
    <xf numFmtId="38" fontId="104" fillId="14" borderId="33" xfId="2" applyFont="1" applyFill="1" applyBorder="1" applyAlignment="1">
      <alignment horizontal="center" vertical="center" shrinkToFit="1"/>
    </xf>
    <xf numFmtId="57" fontId="16" fillId="0" borderId="45" xfId="0" applyNumberFormat="1" applyFont="1" applyFill="1" applyBorder="1" applyAlignment="1">
      <alignment horizontal="center" vertical="center" shrinkToFit="1"/>
    </xf>
    <xf numFmtId="0" fontId="16" fillId="0" borderId="23" xfId="0" applyFont="1" applyFill="1" applyBorder="1" applyAlignment="1">
      <alignment horizontal="center" vertical="center" shrinkToFit="1"/>
    </xf>
    <xf numFmtId="0" fontId="16" fillId="0" borderId="166" xfId="0" applyFont="1" applyFill="1" applyBorder="1" applyAlignment="1">
      <alignment horizontal="center" vertical="center" shrinkToFit="1"/>
    </xf>
    <xf numFmtId="0" fontId="16" fillId="0" borderId="32"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104" xfId="0" applyFont="1" applyFill="1" applyBorder="1" applyAlignment="1">
      <alignment horizontal="center" vertical="center" shrinkToFit="1"/>
    </xf>
    <xf numFmtId="49" fontId="108" fillId="2" borderId="23" xfId="0" applyNumberFormat="1" applyFont="1" applyFill="1" applyBorder="1" applyAlignment="1">
      <alignment vertical="center" wrapText="1"/>
    </xf>
    <xf numFmtId="49" fontId="108" fillId="2" borderId="166" xfId="0" applyNumberFormat="1" applyFont="1" applyFill="1" applyBorder="1" applyAlignment="1">
      <alignment vertical="center" wrapText="1"/>
    </xf>
    <xf numFmtId="49" fontId="108" fillId="2" borderId="0" xfId="0" applyNumberFormat="1" applyFont="1" applyFill="1" applyBorder="1" applyAlignment="1">
      <alignment vertical="center" wrapText="1"/>
    </xf>
    <xf numFmtId="49" fontId="108" fillId="2" borderId="104" xfId="0" applyNumberFormat="1" applyFont="1" applyFill="1" applyBorder="1" applyAlignment="1">
      <alignment vertical="center" wrapText="1"/>
    </xf>
    <xf numFmtId="49" fontId="104" fillId="2" borderId="165" xfId="0" applyNumberFormat="1" applyFont="1" applyFill="1" applyBorder="1" applyAlignment="1">
      <alignment horizontal="center" vertical="center" wrapText="1" shrinkToFit="1"/>
    </xf>
    <xf numFmtId="49" fontId="104" fillId="2" borderId="23" xfId="0" applyNumberFormat="1" applyFont="1" applyFill="1" applyBorder="1" applyAlignment="1">
      <alignment horizontal="center" vertical="center" wrapText="1" shrinkToFit="1"/>
    </xf>
    <xf numFmtId="49" fontId="104" fillId="2" borderId="166" xfId="0" applyNumberFormat="1" applyFont="1" applyFill="1" applyBorder="1" applyAlignment="1">
      <alignment horizontal="center" vertical="center" wrapText="1" shrinkToFit="1"/>
    </xf>
    <xf numFmtId="49" fontId="104" fillId="2" borderId="167" xfId="0" applyNumberFormat="1" applyFont="1" applyFill="1" applyBorder="1" applyAlignment="1">
      <alignment horizontal="center" vertical="center" wrapText="1" shrinkToFit="1"/>
    </xf>
    <xf numFmtId="49" fontId="104" fillId="2" borderId="0" xfId="0" applyNumberFormat="1" applyFont="1" applyFill="1" applyBorder="1" applyAlignment="1">
      <alignment horizontal="center" vertical="center" wrapText="1" shrinkToFit="1"/>
    </xf>
    <xf numFmtId="49" fontId="104" fillId="2" borderId="104" xfId="0" applyNumberFormat="1" applyFont="1" applyFill="1" applyBorder="1" applyAlignment="1">
      <alignment horizontal="center" vertical="center" wrapText="1" shrinkToFit="1"/>
    </xf>
    <xf numFmtId="38" fontId="104" fillId="0" borderId="165" xfId="2" applyFont="1" applyBorder="1" applyAlignment="1">
      <alignment horizontal="center" vertical="center" shrinkToFit="1"/>
    </xf>
    <xf numFmtId="38" fontId="104" fillId="0" borderId="23" xfId="2" applyFont="1" applyBorder="1" applyAlignment="1">
      <alignment horizontal="center" vertical="center" shrinkToFit="1"/>
    </xf>
    <xf numFmtId="38" fontId="104" fillId="0" borderId="167" xfId="2" applyFont="1" applyBorder="1" applyAlignment="1">
      <alignment horizontal="center" vertical="center" shrinkToFit="1"/>
    </xf>
    <xf numFmtId="38" fontId="104" fillId="0" borderId="0" xfId="2" applyFont="1" applyBorder="1" applyAlignment="1">
      <alignment horizontal="center" vertical="center" shrinkToFit="1"/>
    </xf>
    <xf numFmtId="38" fontId="104" fillId="0" borderId="168" xfId="2" applyFont="1" applyBorder="1" applyAlignment="1">
      <alignment horizontal="center" vertical="center" shrinkToFit="1"/>
    </xf>
    <xf numFmtId="38" fontId="104" fillId="0" borderId="33" xfId="2" applyFont="1" applyBorder="1" applyAlignment="1">
      <alignment horizontal="center" vertical="center" shrinkToFit="1"/>
    </xf>
    <xf numFmtId="0" fontId="104" fillId="0" borderId="165" xfId="0" applyFont="1" applyFill="1" applyBorder="1" applyAlignment="1">
      <alignment horizontal="center" vertical="center" shrinkToFit="1"/>
    </xf>
    <xf numFmtId="0" fontId="104" fillId="0" borderId="23" xfId="0" applyFont="1" applyFill="1" applyBorder="1" applyAlignment="1">
      <alignment horizontal="center" vertical="center" shrinkToFit="1"/>
    </xf>
    <xf numFmtId="0" fontId="104" fillId="0" borderId="166" xfId="0" applyFont="1" applyFill="1" applyBorder="1" applyAlignment="1">
      <alignment horizontal="center" vertical="center" shrinkToFit="1"/>
    </xf>
    <xf numFmtId="0" fontId="104" fillId="0" borderId="167" xfId="0" applyFont="1" applyFill="1" applyBorder="1" applyAlignment="1">
      <alignment horizontal="center" vertical="center" shrinkToFit="1"/>
    </xf>
    <xf numFmtId="0" fontId="104" fillId="0" borderId="0" xfId="0" applyFont="1" applyFill="1" applyBorder="1" applyAlignment="1">
      <alignment horizontal="center" vertical="center" shrinkToFit="1"/>
    </xf>
    <xf numFmtId="0" fontId="104" fillId="0" borderId="104" xfId="0" applyFont="1" applyFill="1" applyBorder="1" applyAlignment="1">
      <alignment horizontal="center" vertical="center" shrinkToFit="1"/>
    </xf>
    <xf numFmtId="0" fontId="107" fillId="5" borderId="122" xfId="0" applyFont="1" applyFill="1" applyBorder="1" applyAlignment="1">
      <alignment horizontal="center" vertical="center" wrapText="1" shrinkToFit="1"/>
    </xf>
    <xf numFmtId="0" fontId="107" fillId="5" borderId="121" xfId="0" applyFont="1" applyFill="1" applyBorder="1" applyAlignment="1">
      <alignment horizontal="center" vertical="center" shrinkToFit="1"/>
    </xf>
    <xf numFmtId="0" fontId="107" fillId="5" borderId="123" xfId="0" applyFont="1" applyFill="1" applyBorder="1" applyAlignment="1">
      <alignment horizontal="center" vertical="center" shrinkToFit="1"/>
    </xf>
    <xf numFmtId="0" fontId="107" fillId="5" borderId="120" xfId="0" applyFont="1" applyFill="1" applyBorder="1" applyAlignment="1">
      <alignment horizontal="center" vertical="center" shrinkToFit="1"/>
    </xf>
    <xf numFmtId="0" fontId="107" fillId="5" borderId="51" xfId="0" applyFont="1" applyFill="1" applyBorder="1" applyAlignment="1">
      <alignment horizontal="center" vertical="center" shrinkToFit="1"/>
    </xf>
    <xf numFmtId="0" fontId="107" fillId="5" borderId="119" xfId="0" applyFont="1" applyFill="1" applyBorder="1" applyAlignment="1">
      <alignment horizontal="center" vertical="center" shrinkToFit="1"/>
    </xf>
    <xf numFmtId="0" fontId="104" fillId="14" borderId="213" xfId="0" applyFont="1" applyFill="1" applyBorder="1" applyAlignment="1">
      <alignment horizontal="center" vertical="center" shrinkToFit="1"/>
    </xf>
    <xf numFmtId="0" fontId="104" fillId="14" borderId="167" xfId="0" applyFont="1" applyFill="1" applyBorder="1" applyAlignment="1">
      <alignment horizontal="center" vertical="center" shrinkToFit="1"/>
    </xf>
    <xf numFmtId="0" fontId="104" fillId="14" borderId="168" xfId="0" applyFont="1" applyFill="1" applyBorder="1" applyAlignment="1">
      <alignment horizontal="center" vertical="center" shrinkToFit="1"/>
    </xf>
    <xf numFmtId="49" fontId="104" fillId="14" borderId="193" xfId="0" applyNumberFormat="1" applyFont="1" applyFill="1" applyBorder="1" applyAlignment="1">
      <alignment horizontal="center" vertical="center" wrapText="1" shrinkToFit="1"/>
    </xf>
    <xf numFmtId="49" fontId="104" fillId="14" borderId="14" xfId="0" applyNumberFormat="1" applyFont="1" applyFill="1" applyBorder="1" applyAlignment="1">
      <alignment horizontal="center" vertical="center" wrapText="1" shrinkToFit="1"/>
    </xf>
    <xf numFmtId="49" fontId="104" fillId="14" borderId="105" xfId="0" applyNumberFormat="1" applyFont="1" applyFill="1" applyBorder="1" applyAlignment="1">
      <alignment horizontal="center" vertical="center" wrapText="1" shrinkToFit="1"/>
    </xf>
    <xf numFmtId="38" fontId="104" fillId="14" borderId="193" xfId="2" applyFont="1" applyFill="1" applyBorder="1" applyAlignment="1">
      <alignment horizontal="center" vertical="center" shrinkToFit="1"/>
    </xf>
    <xf numFmtId="38" fontId="104" fillId="14" borderId="14" xfId="2" applyFont="1" applyFill="1" applyBorder="1" applyAlignment="1">
      <alignment horizontal="center" vertical="center" shrinkToFit="1"/>
    </xf>
    <xf numFmtId="0" fontId="104" fillId="14" borderId="193" xfId="0" applyFont="1" applyFill="1" applyBorder="1" applyAlignment="1">
      <alignment horizontal="center" vertical="center" shrinkToFit="1"/>
    </xf>
    <xf numFmtId="0" fontId="104" fillId="14" borderId="14" xfId="0" applyFont="1" applyFill="1" applyBorder="1" applyAlignment="1">
      <alignment horizontal="center" vertical="center" shrinkToFit="1"/>
    </xf>
    <xf numFmtId="0" fontId="104" fillId="14" borderId="105" xfId="0" applyFont="1" applyFill="1" applyBorder="1" applyAlignment="1">
      <alignment horizontal="center" vertical="center" shrinkToFit="1"/>
    </xf>
    <xf numFmtId="49" fontId="108" fillId="14" borderId="14" xfId="0" applyNumberFormat="1" applyFont="1" applyFill="1" applyBorder="1" applyAlignment="1">
      <alignment vertical="center" wrapText="1"/>
    </xf>
    <xf numFmtId="49" fontId="108" fillId="14" borderId="105" xfId="0" applyNumberFormat="1" applyFont="1" applyFill="1" applyBorder="1" applyAlignment="1">
      <alignment vertical="center" wrapText="1"/>
    </xf>
    <xf numFmtId="0" fontId="73" fillId="0" borderId="14" xfId="0" applyFont="1" applyBorder="1" applyAlignment="1" applyProtection="1">
      <alignment horizontal="center" shrinkToFit="1"/>
      <protection locked="0"/>
    </xf>
    <xf numFmtId="176" fontId="14" fillId="12" borderId="47" xfId="0" applyNumberFormat="1" applyFont="1" applyFill="1" applyBorder="1" applyAlignment="1" applyProtection="1">
      <alignment vertical="center"/>
    </xf>
    <xf numFmtId="176" fontId="14" fillId="12" borderId="23" xfId="0" applyNumberFormat="1" applyFont="1" applyFill="1" applyBorder="1" applyAlignment="1" applyProtection="1">
      <alignment vertical="center"/>
    </xf>
    <xf numFmtId="176" fontId="14" fillId="12" borderId="142" xfId="0" applyNumberFormat="1" applyFont="1" applyFill="1" applyBorder="1" applyAlignment="1" applyProtection="1">
      <alignment vertical="center"/>
    </xf>
    <xf numFmtId="176" fontId="14" fillId="12" borderId="33" xfId="0" applyNumberFormat="1" applyFont="1" applyFill="1" applyBorder="1" applyAlignment="1" applyProtection="1">
      <alignment vertical="center"/>
    </xf>
    <xf numFmtId="176" fontId="14" fillId="14" borderId="91" xfId="0" applyNumberFormat="1" applyFont="1" applyFill="1" applyBorder="1" applyAlignment="1" applyProtection="1">
      <alignment vertical="center"/>
      <protection locked="0"/>
    </xf>
    <xf numFmtId="176" fontId="14" fillId="14" borderId="38" xfId="0" applyNumberFormat="1" applyFont="1" applyFill="1" applyBorder="1" applyAlignment="1" applyProtection="1">
      <alignment vertical="center"/>
      <protection locked="0"/>
    </xf>
    <xf numFmtId="176" fontId="14" fillId="14" borderId="142" xfId="0" applyNumberFormat="1" applyFont="1" applyFill="1" applyBorder="1" applyAlignment="1" applyProtection="1">
      <alignment vertical="center"/>
      <protection locked="0"/>
    </xf>
    <xf numFmtId="176" fontId="14" fillId="14" borderId="33" xfId="0" applyNumberFormat="1" applyFont="1" applyFill="1" applyBorder="1" applyAlignment="1" applyProtection="1">
      <alignment vertical="center"/>
      <protection locked="0"/>
    </xf>
    <xf numFmtId="176" fontId="14" fillId="12" borderId="91" xfId="0" applyNumberFormat="1" applyFont="1" applyFill="1" applyBorder="1" applyAlignment="1" applyProtection="1">
      <alignment vertical="center"/>
    </xf>
    <xf numFmtId="176" fontId="14" fillId="12" borderId="38" xfId="0" applyNumberFormat="1" applyFont="1" applyFill="1" applyBorder="1" applyAlignment="1" applyProtection="1">
      <alignment vertical="center"/>
    </xf>
    <xf numFmtId="176" fontId="14" fillId="12" borderId="18" xfId="0" applyNumberFormat="1" applyFont="1" applyFill="1" applyBorder="1" applyAlignment="1" applyProtection="1">
      <alignment vertical="center"/>
    </xf>
    <xf numFmtId="176" fontId="14" fillId="12" borderId="14" xfId="0" applyNumberFormat="1" applyFont="1" applyFill="1" applyBorder="1" applyAlignment="1" applyProtection="1">
      <alignment vertical="center"/>
    </xf>
    <xf numFmtId="0" fontId="14" fillId="12" borderId="213" xfId="0" applyFont="1" applyFill="1" applyBorder="1" applyAlignment="1" applyProtection="1">
      <alignment horizontal="center" vertical="center"/>
    </xf>
    <xf numFmtId="0" fontId="14" fillId="12" borderId="112" xfId="0" applyFont="1" applyFill="1" applyBorder="1" applyAlignment="1" applyProtection="1">
      <alignment horizontal="center" vertical="center"/>
    </xf>
    <xf numFmtId="0" fontId="14" fillId="12" borderId="168" xfId="0" applyFont="1" applyFill="1" applyBorder="1" applyAlignment="1" applyProtection="1">
      <alignment horizontal="center" vertical="center"/>
    </xf>
    <xf numFmtId="0" fontId="14" fillId="12" borderId="103" xfId="0" applyFont="1" applyFill="1" applyBorder="1" applyAlignment="1" applyProtection="1">
      <alignment horizontal="center" vertical="center"/>
    </xf>
    <xf numFmtId="0" fontId="14" fillId="12" borderId="193" xfId="0" applyFont="1" applyFill="1" applyBorder="1" applyAlignment="1" applyProtection="1">
      <alignment horizontal="center" vertical="center"/>
    </xf>
    <xf numFmtId="0" fontId="14" fillId="12" borderId="105" xfId="0" applyFont="1" applyFill="1" applyBorder="1" applyAlignment="1" applyProtection="1">
      <alignment horizontal="center" vertical="center"/>
    </xf>
    <xf numFmtId="176" fontId="14" fillId="14" borderId="165" xfId="0" applyNumberFormat="1" applyFont="1" applyFill="1" applyBorder="1" applyAlignment="1" applyProtection="1">
      <alignment vertical="center"/>
      <protection locked="0"/>
    </xf>
    <xf numFmtId="176" fontId="14" fillId="14" borderId="23" xfId="0" applyNumberFormat="1" applyFont="1" applyFill="1" applyBorder="1" applyAlignment="1" applyProtection="1">
      <alignment vertical="center"/>
      <protection locked="0"/>
    </xf>
    <xf numFmtId="176" fontId="14" fillId="14" borderId="168" xfId="0" applyNumberFormat="1" applyFont="1" applyFill="1" applyBorder="1" applyAlignment="1" applyProtection="1">
      <alignment vertical="center"/>
      <protection locked="0"/>
    </xf>
    <xf numFmtId="176" fontId="14" fillId="14" borderId="213" xfId="0" applyNumberFormat="1" applyFont="1" applyFill="1" applyBorder="1" applyAlignment="1" applyProtection="1">
      <alignment vertical="center"/>
      <protection locked="0"/>
    </xf>
    <xf numFmtId="176" fontId="14" fillId="14" borderId="193" xfId="0" applyNumberFormat="1" applyFont="1" applyFill="1" applyBorder="1" applyAlignment="1" applyProtection="1">
      <alignment vertical="center"/>
      <protection locked="0"/>
    </xf>
    <xf numFmtId="176" fontId="14" fillId="14" borderId="14" xfId="0" applyNumberFormat="1" applyFont="1" applyFill="1" applyBorder="1" applyAlignment="1" applyProtection="1">
      <alignment vertical="center"/>
      <protection locked="0"/>
    </xf>
    <xf numFmtId="176" fontId="14" fillId="14" borderId="167" xfId="0" applyNumberFormat="1" applyFont="1" applyFill="1" applyBorder="1" applyAlignment="1" applyProtection="1">
      <alignment horizontal="center" vertical="center" wrapText="1"/>
      <protection locked="0"/>
    </xf>
    <xf numFmtId="176" fontId="14" fillId="14" borderId="0" xfId="0" applyNumberFormat="1" applyFont="1" applyFill="1" applyBorder="1" applyAlignment="1" applyProtection="1">
      <alignment horizontal="center" vertical="center" wrapText="1"/>
      <protection locked="0"/>
    </xf>
    <xf numFmtId="176" fontId="14" fillId="14" borderId="63" xfId="0" applyNumberFormat="1" applyFont="1" applyFill="1" applyBorder="1" applyAlignment="1" applyProtection="1">
      <alignment horizontal="center" vertical="center" wrapText="1"/>
      <protection locked="0"/>
    </xf>
    <xf numFmtId="176" fontId="14" fillId="14" borderId="213" xfId="0" applyNumberFormat="1" applyFont="1" applyFill="1" applyBorder="1" applyAlignment="1" applyProtection="1">
      <alignment horizontal="center" vertical="center" wrapText="1"/>
      <protection locked="0"/>
    </xf>
    <xf numFmtId="176" fontId="14" fillId="14" borderId="38" xfId="0" applyNumberFormat="1" applyFont="1" applyFill="1" applyBorder="1" applyAlignment="1" applyProtection="1">
      <alignment horizontal="center" vertical="center" wrapText="1"/>
      <protection locked="0"/>
    </xf>
    <xf numFmtId="176" fontId="14" fillId="14" borderId="172" xfId="0" applyNumberFormat="1" applyFont="1" applyFill="1" applyBorder="1" applyAlignment="1" applyProtection="1">
      <alignment horizontal="center" vertical="center" wrapText="1"/>
      <protection locked="0"/>
    </xf>
    <xf numFmtId="176" fontId="14" fillId="14" borderId="168" xfId="0" applyNumberFormat="1" applyFont="1" applyFill="1" applyBorder="1" applyAlignment="1" applyProtection="1">
      <alignment horizontal="center" vertical="center" wrapText="1"/>
      <protection locked="0"/>
    </xf>
    <xf numFmtId="176" fontId="14" fillId="14" borderId="33" xfId="0" applyNumberFormat="1" applyFont="1" applyFill="1" applyBorder="1" applyAlignment="1" applyProtection="1">
      <alignment horizontal="center" vertical="center" wrapText="1"/>
      <protection locked="0"/>
    </xf>
    <xf numFmtId="176" fontId="14" fillId="14" borderId="86" xfId="0" applyNumberFormat="1" applyFont="1" applyFill="1" applyBorder="1" applyAlignment="1" applyProtection="1">
      <alignment horizontal="center" vertical="center" wrapText="1"/>
      <protection locked="0"/>
    </xf>
    <xf numFmtId="176" fontId="14" fillId="14" borderId="167" xfId="0" applyNumberFormat="1" applyFont="1" applyFill="1" applyBorder="1" applyAlignment="1" applyProtection="1">
      <alignment horizontal="center" vertical="center" shrinkToFit="1"/>
      <protection locked="0"/>
    </xf>
    <xf numFmtId="176" fontId="14" fillId="14" borderId="0" xfId="0" applyNumberFormat="1" applyFont="1" applyFill="1" applyBorder="1" applyAlignment="1" applyProtection="1">
      <alignment horizontal="center" vertical="center" shrinkToFit="1"/>
      <protection locked="0"/>
    </xf>
    <xf numFmtId="176" fontId="14" fillId="14" borderId="63" xfId="0" applyNumberFormat="1" applyFont="1" applyFill="1" applyBorder="1" applyAlignment="1" applyProtection="1">
      <alignment horizontal="center" vertical="center" shrinkToFit="1"/>
      <protection locked="0"/>
    </xf>
    <xf numFmtId="176" fontId="14" fillId="14" borderId="193" xfId="0" applyNumberFormat="1" applyFont="1" applyFill="1" applyBorder="1" applyAlignment="1" applyProtection="1">
      <alignment horizontal="center" vertical="center" shrinkToFit="1"/>
      <protection locked="0"/>
    </xf>
    <xf numFmtId="176" fontId="14" fillId="14" borderId="14" xfId="0" applyNumberFormat="1" applyFont="1" applyFill="1" applyBorder="1" applyAlignment="1" applyProtection="1">
      <alignment horizontal="center" vertical="center" shrinkToFit="1"/>
      <protection locked="0"/>
    </xf>
    <xf numFmtId="176" fontId="14" fillId="14" borderId="89" xfId="0" applyNumberFormat="1" applyFont="1" applyFill="1" applyBorder="1" applyAlignment="1" applyProtection="1">
      <alignment horizontal="center" vertical="center" shrinkToFit="1"/>
      <protection locked="0"/>
    </xf>
    <xf numFmtId="0" fontId="14" fillId="0" borderId="0" xfId="0" applyFont="1" applyAlignment="1" applyProtection="1">
      <alignment horizontal="center" vertical="center"/>
      <protection locked="0"/>
    </xf>
    <xf numFmtId="0" fontId="16" fillId="0" borderId="0" xfId="0" applyFont="1" applyAlignment="1" applyProtection="1">
      <alignment horizontal="left" vertical="top" wrapText="1"/>
      <protection locked="0"/>
    </xf>
    <xf numFmtId="0" fontId="104" fillId="0" borderId="0" xfId="0" applyFont="1" applyAlignment="1" applyProtection="1">
      <alignment horizontal="left" vertical="top" wrapText="1"/>
      <protection locked="0"/>
    </xf>
    <xf numFmtId="0" fontId="18" fillId="5" borderId="111" xfId="0" applyFont="1" applyFill="1" applyBorder="1" applyAlignment="1" applyProtection="1">
      <alignment horizontal="center" vertical="center"/>
      <protection locked="0"/>
    </xf>
    <xf numFmtId="0" fontId="18" fillId="5" borderId="38" xfId="0" applyFont="1" applyFill="1" applyBorder="1" applyAlignment="1" applyProtection="1">
      <alignment horizontal="center" vertical="center"/>
      <protection locked="0"/>
    </xf>
    <xf numFmtId="0" fontId="18" fillId="5" borderId="92" xfId="0" applyFont="1" applyFill="1" applyBorder="1" applyAlignment="1" applyProtection="1">
      <alignment horizontal="center" vertical="center"/>
      <protection locked="0"/>
    </xf>
    <xf numFmtId="0" fontId="18" fillId="5" borderId="68" xfId="0"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18" fillId="5" borderId="84" xfId="0" applyFont="1" applyFill="1" applyBorder="1" applyAlignment="1" applyProtection="1">
      <alignment horizontal="center" vertical="center"/>
      <protection locked="0"/>
    </xf>
    <xf numFmtId="0" fontId="18" fillId="5" borderId="45" xfId="0" applyFont="1" applyFill="1" applyBorder="1" applyAlignment="1" applyProtection="1">
      <alignment horizontal="center" vertical="center" wrapText="1"/>
      <protection locked="0"/>
    </xf>
    <xf numFmtId="0" fontId="18" fillId="5" borderId="23" xfId="0" applyFont="1" applyFill="1" applyBorder="1" applyAlignment="1" applyProtection="1">
      <alignment horizontal="center" vertical="center"/>
      <protection locked="0"/>
    </xf>
    <xf numFmtId="0" fontId="18" fillId="5" borderId="70" xfId="0" applyFont="1" applyFill="1" applyBorder="1" applyAlignment="1" applyProtection="1">
      <alignment horizontal="center" vertical="center"/>
      <protection locked="0"/>
    </xf>
    <xf numFmtId="0" fontId="18" fillId="5" borderId="36" xfId="0" applyFont="1" applyFill="1" applyBorder="1" applyAlignment="1" applyProtection="1">
      <alignment horizontal="center" vertical="center"/>
      <protection locked="0"/>
    </xf>
    <xf numFmtId="0" fontId="18" fillId="5" borderId="33" xfId="0" applyFont="1" applyFill="1" applyBorder="1" applyAlignment="1" applyProtection="1">
      <alignment horizontal="center" vertical="center"/>
      <protection locked="0"/>
    </xf>
    <xf numFmtId="0" fontId="18" fillId="5" borderId="114" xfId="0" applyFont="1" applyFill="1" applyBorder="1" applyAlignment="1" applyProtection="1">
      <alignment horizontal="center" vertical="center"/>
      <protection locked="0"/>
    </xf>
    <xf numFmtId="0" fontId="23" fillId="5" borderId="111" xfId="0" applyFont="1" applyFill="1" applyBorder="1" applyAlignment="1" applyProtection="1">
      <alignment horizontal="center" vertical="center" wrapText="1"/>
      <protection locked="0"/>
    </xf>
    <xf numFmtId="0" fontId="23" fillId="5" borderId="38" xfId="0" applyFont="1" applyFill="1" applyBorder="1" applyAlignment="1" applyProtection="1">
      <alignment horizontal="center" vertical="center" wrapText="1"/>
      <protection locked="0"/>
    </xf>
    <xf numFmtId="0" fontId="23" fillId="5" borderId="92" xfId="0" applyFont="1" applyFill="1" applyBorder="1" applyAlignment="1" applyProtection="1">
      <alignment horizontal="center" vertical="center" wrapText="1"/>
      <protection locked="0"/>
    </xf>
    <xf numFmtId="0" fontId="23" fillId="5" borderId="36" xfId="0" applyFont="1" applyFill="1" applyBorder="1" applyAlignment="1" applyProtection="1">
      <alignment horizontal="center" vertical="center" wrapText="1"/>
      <protection locked="0"/>
    </xf>
    <xf numFmtId="0" fontId="23" fillId="5" borderId="33" xfId="0" applyFont="1" applyFill="1" applyBorder="1" applyAlignment="1" applyProtection="1">
      <alignment horizontal="center" vertical="center" wrapText="1"/>
      <protection locked="0"/>
    </xf>
    <xf numFmtId="0" fontId="23" fillId="5" borderId="114"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protection locked="0"/>
    </xf>
    <xf numFmtId="0" fontId="16" fillId="0" borderId="0" xfId="0" applyFont="1" applyAlignment="1" applyProtection="1">
      <alignment vertical="center" wrapText="1"/>
      <protection locked="0"/>
    </xf>
    <xf numFmtId="0" fontId="13" fillId="5" borderId="67" xfId="0" applyFont="1" applyFill="1" applyBorder="1" applyAlignment="1" applyProtection="1">
      <alignment horizontal="center" vertical="center"/>
      <protection locked="0"/>
    </xf>
    <xf numFmtId="0" fontId="13" fillId="5" borderId="6" xfId="0" applyFont="1" applyFill="1" applyBorder="1" applyAlignment="1" applyProtection="1">
      <alignment horizontal="center" vertical="center"/>
      <protection locked="0"/>
    </xf>
    <xf numFmtId="0" fontId="13" fillId="5" borderId="48" xfId="0" applyFont="1" applyFill="1" applyBorder="1" applyAlignment="1" applyProtection="1">
      <alignment horizontal="center" vertical="center"/>
      <protection locked="0"/>
    </xf>
    <xf numFmtId="0" fontId="13" fillId="5" borderId="49" xfId="0" applyFont="1" applyFill="1" applyBorder="1" applyAlignment="1" applyProtection="1">
      <alignment horizontal="center" vertical="center"/>
      <protection locked="0"/>
    </xf>
    <xf numFmtId="0" fontId="13" fillId="5" borderId="24" xfId="0" applyFont="1" applyFill="1" applyBorder="1" applyAlignment="1" applyProtection="1">
      <alignment horizontal="center" vertical="center"/>
      <protection locked="0"/>
    </xf>
    <xf numFmtId="0" fontId="13" fillId="5" borderId="52" xfId="0" applyFont="1" applyFill="1" applyBorder="1" applyAlignment="1" applyProtection="1">
      <alignment horizontal="center" vertical="center"/>
      <protection locked="0"/>
    </xf>
    <xf numFmtId="0" fontId="13" fillId="5" borderId="192" xfId="0" applyFont="1" applyFill="1" applyBorder="1" applyAlignment="1" applyProtection="1">
      <alignment horizontal="center" vertical="center"/>
      <protection locked="0"/>
    </xf>
    <xf numFmtId="0" fontId="13" fillId="5" borderId="124" xfId="0" applyFont="1" applyFill="1" applyBorder="1" applyAlignment="1" applyProtection="1">
      <alignment horizontal="center" vertical="center"/>
      <protection locked="0"/>
    </xf>
    <xf numFmtId="0" fontId="13" fillId="5" borderId="185" xfId="0" applyFont="1" applyFill="1" applyBorder="1" applyAlignment="1" applyProtection="1">
      <alignment horizontal="center" vertical="center"/>
      <protection locked="0"/>
    </xf>
    <xf numFmtId="0" fontId="13" fillId="5" borderId="11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shrinkToFit="1"/>
      <protection locked="0"/>
    </xf>
    <xf numFmtId="0" fontId="13" fillId="5" borderId="124" xfId="0" applyFont="1" applyFill="1" applyBorder="1" applyAlignment="1" applyProtection="1">
      <alignment horizontal="center" vertical="center" shrinkToFit="1"/>
      <protection locked="0"/>
    </xf>
    <xf numFmtId="0" fontId="13" fillId="5" borderId="50" xfId="0" applyFont="1" applyFill="1" applyBorder="1" applyAlignment="1" applyProtection="1">
      <alignment horizontal="center" vertical="center" shrinkToFit="1"/>
      <protection locked="0"/>
    </xf>
    <xf numFmtId="0" fontId="13" fillId="5" borderId="24" xfId="0" applyFont="1" applyFill="1" applyBorder="1" applyAlignment="1" applyProtection="1">
      <alignment horizontal="center" vertical="center" shrinkToFit="1"/>
      <protection locked="0"/>
    </xf>
    <xf numFmtId="0" fontId="13" fillId="5" borderId="117" xfId="0" applyFont="1" applyFill="1" applyBorder="1" applyAlignment="1" applyProtection="1">
      <alignment horizontal="center" vertical="center" shrinkToFit="1"/>
      <protection locked="0"/>
    </xf>
    <xf numFmtId="0" fontId="22" fillId="5" borderId="192" xfId="0" applyFont="1" applyFill="1" applyBorder="1" applyAlignment="1" applyProtection="1">
      <alignment horizontal="center" vertical="center" wrapText="1"/>
      <protection locked="0"/>
    </xf>
    <xf numFmtId="0" fontId="22" fillId="5" borderId="124" xfId="0" applyFont="1" applyFill="1" applyBorder="1" applyAlignment="1" applyProtection="1">
      <alignment horizontal="center" vertical="center" wrapText="1"/>
      <protection locked="0"/>
    </xf>
    <xf numFmtId="0" fontId="22" fillId="5" borderId="185" xfId="0" applyFont="1" applyFill="1" applyBorder="1" applyAlignment="1" applyProtection="1">
      <alignment horizontal="center" vertical="center" wrapText="1"/>
      <protection locked="0"/>
    </xf>
    <xf numFmtId="0" fontId="22" fillId="5" borderId="117" xfId="0" applyFont="1" applyFill="1" applyBorder="1" applyAlignment="1" applyProtection="1">
      <alignment horizontal="center" vertical="center" wrapText="1"/>
      <protection locked="0"/>
    </xf>
    <xf numFmtId="0" fontId="14" fillId="12" borderId="165" xfId="0" applyFont="1" applyFill="1" applyBorder="1" applyAlignment="1" applyProtection="1">
      <alignment horizontal="center" vertical="center"/>
    </xf>
    <xf numFmtId="0" fontId="14" fillId="12" borderId="166" xfId="0" applyFont="1" applyFill="1" applyBorder="1" applyAlignment="1" applyProtection="1">
      <alignment horizontal="center" vertical="center"/>
    </xf>
    <xf numFmtId="0" fontId="13" fillId="5" borderId="64" xfId="0" applyFont="1" applyFill="1" applyBorder="1" applyAlignment="1" applyProtection="1">
      <alignment horizontal="center" vertical="center"/>
      <protection locked="0"/>
    </xf>
    <xf numFmtId="0" fontId="13" fillId="5" borderId="56" xfId="0" applyFont="1" applyFill="1" applyBorder="1" applyAlignment="1" applyProtection="1">
      <alignment horizontal="center" vertical="center"/>
      <protection locked="0"/>
    </xf>
    <xf numFmtId="0" fontId="52" fillId="0" borderId="0" xfId="0" applyFont="1" applyAlignment="1" applyProtection="1">
      <alignment horizontal="center" vertical="center"/>
      <protection locked="0"/>
    </xf>
    <xf numFmtId="0" fontId="39" fillId="0" borderId="0" xfId="0" applyFont="1" applyAlignment="1" applyProtection="1">
      <alignment horizontal="left" vertical="center"/>
      <protection locked="0"/>
    </xf>
    <xf numFmtId="0" fontId="39" fillId="0" borderId="0" xfId="0" applyFont="1" applyAlignment="1" applyProtection="1">
      <alignment horizontal="center" vertical="center"/>
      <protection locked="0"/>
    </xf>
    <xf numFmtId="0" fontId="40" fillId="0" borderId="0" xfId="0" applyFont="1" applyAlignment="1" applyProtection="1">
      <alignment horizontal="left" vertical="center"/>
      <protection locked="0"/>
    </xf>
    <xf numFmtId="0" fontId="29" fillId="10" borderId="0" xfId="0" applyFont="1" applyFill="1" applyBorder="1" applyAlignment="1" applyProtection="1">
      <alignment horizontal="center" vertical="center" shrinkToFit="1"/>
      <protection locked="0"/>
    </xf>
    <xf numFmtId="0" fontId="108" fillId="10" borderId="0" xfId="0" applyFont="1" applyFill="1" applyBorder="1" applyAlignment="1" applyProtection="1">
      <alignment horizontal="left" vertical="center"/>
      <protection locked="0"/>
    </xf>
    <xf numFmtId="0" fontId="108" fillId="14" borderId="0" xfId="0" applyFont="1" applyFill="1" applyBorder="1" applyAlignment="1" applyProtection="1">
      <alignment horizontal="right" vertical="center" shrinkToFit="1"/>
      <protection locked="0"/>
    </xf>
    <xf numFmtId="0" fontId="108" fillId="14" borderId="63" xfId="0" applyFont="1" applyFill="1" applyBorder="1" applyAlignment="1" applyProtection="1">
      <alignment horizontal="right" vertical="center" shrinkToFit="1"/>
      <protection locked="0"/>
    </xf>
    <xf numFmtId="0" fontId="112" fillId="0" borderId="23" xfId="0" applyFont="1" applyBorder="1" applyAlignment="1" applyProtection="1">
      <alignment vertical="center" wrapText="1"/>
      <protection locked="0"/>
    </xf>
    <xf numFmtId="0" fontId="111" fillId="5" borderId="135" xfId="0" applyFont="1" applyFill="1" applyBorder="1" applyAlignment="1" applyProtection="1">
      <alignment horizontal="center" vertical="center"/>
      <protection locked="0"/>
    </xf>
    <xf numFmtId="0" fontId="111" fillId="5" borderId="80" xfId="0" applyFont="1" applyFill="1" applyBorder="1" applyAlignment="1" applyProtection="1">
      <alignment horizontal="center" vertical="center"/>
      <protection locked="0"/>
    </xf>
    <xf numFmtId="0" fontId="111" fillId="5" borderId="81" xfId="0" applyFont="1" applyFill="1" applyBorder="1" applyAlignment="1" applyProtection="1">
      <alignment horizontal="center" vertical="center"/>
      <protection locked="0"/>
    </xf>
    <xf numFmtId="0" fontId="110" fillId="5" borderId="45" xfId="0" applyFont="1" applyFill="1" applyBorder="1" applyAlignment="1" applyProtection="1">
      <alignment horizontal="center" vertical="center"/>
      <protection locked="0"/>
    </xf>
    <xf numFmtId="0" fontId="110" fillId="5" borderId="70" xfId="0" applyFont="1" applyFill="1" applyBorder="1" applyAlignment="1" applyProtection="1">
      <alignment horizontal="center" vertical="center"/>
      <protection locked="0"/>
    </xf>
    <xf numFmtId="0" fontId="110" fillId="5" borderId="32" xfId="0" applyFont="1" applyFill="1" applyBorder="1" applyAlignment="1" applyProtection="1">
      <alignment horizontal="center" vertical="center"/>
      <protection locked="0"/>
    </xf>
    <xf numFmtId="0" fontId="110" fillId="5" borderId="46" xfId="0" applyFont="1" applyFill="1" applyBorder="1" applyAlignment="1" applyProtection="1">
      <alignment horizontal="center" vertical="center"/>
      <protection locked="0"/>
    </xf>
    <xf numFmtId="0" fontId="110" fillId="11" borderId="317" xfId="0" applyFont="1" applyFill="1" applyBorder="1" applyAlignment="1" applyProtection="1">
      <alignment horizontal="center"/>
      <protection locked="0"/>
    </xf>
    <xf numFmtId="0" fontId="110" fillId="11" borderId="318" xfId="0" applyFont="1" applyFill="1" applyBorder="1" applyAlignment="1" applyProtection="1">
      <alignment horizontal="center"/>
      <protection locked="0"/>
    </xf>
    <xf numFmtId="0" fontId="111" fillId="5" borderId="79" xfId="0" applyFont="1" applyFill="1" applyBorder="1" applyAlignment="1" applyProtection="1">
      <alignment horizontal="center" vertical="center"/>
      <protection locked="0"/>
    </xf>
    <xf numFmtId="0" fontId="111" fillId="5" borderId="129" xfId="0" applyFont="1" applyFill="1" applyBorder="1" applyAlignment="1" applyProtection="1">
      <alignment horizontal="center" vertical="center"/>
      <protection locked="0"/>
    </xf>
    <xf numFmtId="0" fontId="110" fillId="6" borderId="45" xfId="0" applyFont="1" applyFill="1" applyBorder="1" applyAlignment="1" applyProtection="1">
      <alignment vertical="center" wrapText="1"/>
      <protection locked="0"/>
    </xf>
    <xf numFmtId="0" fontId="110" fillId="6" borderId="23" xfId="0" applyFont="1" applyFill="1" applyBorder="1" applyAlignment="1" applyProtection="1">
      <alignment vertical="center" wrapText="1"/>
      <protection locked="0"/>
    </xf>
    <xf numFmtId="0" fontId="110" fillId="6" borderId="70" xfId="0" applyFont="1" applyFill="1" applyBorder="1" applyAlignment="1" applyProtection="1">
      <alignment vertical="center" wrapText="1"/>
      <protection locked="0"/>
    </xf>
    <xf numFmtId="0" fontId="112" fillId="0" borderId="23" xfId="0" applyFont="1" applyBorder="1" applyAlignment="1" applyProtection="1">
      <alignment vertical="center" shrinkToFit="1"/>
      <protection locked="0"/>
    </xf>
    <xf numFmtId="0" fontId="112" fillId="0" borderId="100" xfId="0" applyFont="1" applyBorder="1" applyAlignment="1" applyProtection="1">
      <alignment vertical="center" shrinkToFit="1"/>
      <protection locked="0"/>
    </xf>
    <xf numFmtId="0" fontId="112" fillId="14" borderId="5" xfId="0" applyFont="1" applyFill="1" applyBorder="1" applyAlignment="1" applyProtection="1">
      <alignment vertical="center" shrinkToFit="1"/>
      <protection locked="0"/>
    </xf>
    <xf numFmtId="0" fontId="112" fillId="0" borderId="0" xfId="0" applyFont="1" applyBorder="1" applyAlignment="1" applyProtection="1">
      <alignment vertical="top" wrapText="1"/>
      <protection locked="0"/>
    </xf>
    <xf numFmtId="0" fontId="110" fillId="5" borderId="67" xfId="0" applyFont="1" applyFill="1" applyBorder="1" applyAlignment="1" applyProtection="1">
      <alignment horizontal="center" vertical="center"/>
      <protection locked="0"/>
    </xf>
    <xf numFmtId="0" fontId="110" fillId="5" borderId="64" xfId="0" applyFont="1" applyFill="1" applyBorder="1" applyAlignment="1" applyProtection="1">
      <alignment horizontal="center" vertical="center"/>
      <protection locked="0"/>
    </xf>
    <xf numFmtId="0" fontId="110" fillId="5" borderId="63" xfId="0" applyFont="1" applyFill="1" applyBorder="1" applyAlignment="1" applyProtection="1">
      <alignment horizontal="center" vertical="center"/>
      <protection locked="0"/>
    </xf>
    <xf numFmtId="0" fontId="110" fillId="5" borderId="68" xfId="0" applyFont="1" applyFill="1" applyBorder="1" applyAlignment="1" applyProtection="1">
      <alignment horizontal="center" vertical="center"/>
      <protection locked="0"/>
    </xf>
    <xf numFmtId="0" fontId="110" fillId="5" borderId="89" xfId="0" applyFont="1" applyFill="1" applyBorder="1" applyAlignment="1" applyProtection="1">
      <alignment horizontal="center" vertical="center"/>
      <protection locked="0"/>
    </xf>
    <xf numFmtId="0" fontId="108" fillId="6" borderId="3" xfId="0" applyFont="1" applyFill="1" applyBorder="1" applyAlignment="1" applyProtection="1">
      <alignment vertical="center" wrapText="1" shrinkToFit="1"/>
      <protection locked="0"/>
    </xf>
    <xf numFmtId="0" fontId="108" fillId="6" borderId="29" xfId="0" applyFont="1" applyFill="1" applyBorder="1" applyAlignment="1" applyProtection="1">
      <alignment vertical="center" wrapText="1" shrinkToFit="1"/>
      <protection locked="0"/>
    </xf>
    <xf numFmtId="0" fontId="108" fillId="6" borderId="0" xfId="0" applyFont="1" applyFill="1" applyBorder="1" applyAlignment="1" applyProtection="1">
      <alignment vertical="center" wrapText="1" shrinkToFit="1"/>
      <protection locked="0"/>
    </xf>
    <xf numFmtId="0" fontId="108" fillId="6" borderId="46" xfId="0" applyFont="1" applyFill="1" applyBorder="1" applyAlignment="1" applyProtection="1">
      <alignment vertical="center" wrapText="1" shrinkToFit="1"/>
      <protection locked="0"/>
    </xf>
    <xf numFmtId="0" fontId="108" fillId="6" borderId="38" xfId="0" applyFont="1" applyFill="1" applyBorder="1" applyAlignment="1" applyProtection="1">
      <alignment vertical="center" wrapText="1" shrinkToFit="1"/>
      <protection locked="0"/>
    </xf>
    <xf numFmtId="0" fontId="108" fillId="6" borderId="172" xfId="0" applyFont="1" applyFill="1" applyBorder="1" applyAlignment="1" applyProtection="1">
      <alignment vertical="center" wrapText="1" shrinkToFit="1"/>
      <protection locked="0"/>
    </xf>
    <xf numFmtId="0" fontId="110" fillId="14" borderId="0" xfId="0" applyFont="1" applyFill="1" applyBorder="1" applyAlignment="1" applyProtection="1">
      <alignment vertical="center"/>
      <protection locked="0"/>
    </xf>
    <xf numFmtId="0" fontId="110" fillId="14" borderId="95" xfId="0" applyFont="1" applyFill="1" applyBorder="1" applyAlignment="1" applyProtection="1">
      <alignment vertical="center"/>
      <protection locked="0"/>
    </xf>
    <xf numFmtId="0" fontId="110" fillId="14" borderId="14" xfId="0" applyFont="1" applyFill="1" applyBorder="1" applyAlignment="1" applyProtection="1">
      <alignment vertical="center"/>
      <protection locked="0"/>
    </xf>
    <xf numFmtId="0" fontId="29" fillId="10" borderId="95" xfId="0" applyFont="1" applyFill="1" applyBorder="1" applyAlignment="1" applyProtection="1">
      <alignment horizontal="center" vertical="center" shrinkToFit="1"/>
      <protection locked="0"/>
    </xf>
    <xf numFmtId="0" fontId="108" fillId="10" borderId="95" xfId="0" applyFont="1" applyFill="1" applyBorder="1" applyAlignment="1" applyProtection="1">
      <alignment horizontal="left" vertical="center"/>
      <protection locked="0"/>
    </xf>
    <xf numFmtId="0" fontId="108" fillId="14" borderId="95" xfId="0" applyFont="1" applyFill="1" applyBorder="1" applyAlignment="1" applyProtection="1">
      <alignment horizontal="right" vertical="center" shrinkToFit="1"/>
      <protection locked="0"/>
    </xf>
    <xf numFmtId="0" fontId="108" fillId="14" borderId="125" xfId="0" applyFont="1" applyFill="1" applyBorder="1" applyAlignment="1" applyProtection="1">
      <alignment horizontal="right" vertical="center" shrinkToFit="1"/>
      <protection locked="0"/>
    </xf>
    <xf numFmtId="0" fontId="29" fillId="10" borderId="14" xfId="0" applyFont="1" applyFill="1" applyBorder="1" applyAlignment="1" applyProtection="1">
      <alignment horizontal="center" vertical="center" shrinkToFit="1"/>
      <protection locked="0"/>
    </xf>
    <xf numFmtId="0" fontId="108" fillId="10" borderId="14" xfId="0" applyFont="1" applyFill="1" applyBorder="1" applyAlignment="1" applyProtection="1">
      <alignment horizontal="left" vertical="center"/>
      <protection locked="0"/>
    </xf>
    <xf numFmtId="0" fontId="108" fillId="14" borderId="14" xfId="0" applyFont="1" applyFill="1" applyBorder="1" applyAlignment="1" applyProtection="1">
      <alignment horizontal="right" vertical="center" shrinkToFit="1"/>
      <protection locked="0"/>
    </xf>
    <xf numFmtId="0" fontId="108" fillId="14" borderId="89" xfId="0" applyFont="1" applyFill="1" applyBorder="1" applyAlignment="1" applyProtection="1">
      <alignment horizontal="right" vertical="center" shrinkToFit="1"/>
      <protection locked="0"/>
    </xf>
    <xf numFmtId="0" fontId="112" fillId="0" borderId="3" xfId="0" applyFont="1" applyBorder="1" applyAlignment="1" applyProtection="1">
      <alignment vertical="center" shrinkToFit="1"/>
      <protection locked="0"/>
    </xf>
    <xf numFmtId="0" fontId="112" fillId="0" borderId="71" xfId="0" applyFont="1" applyBorder="1" applyAlignment="1" applyProtection="1">
      <alignment vertical="center" shrinkToFit="1"/>
      <protection locked="0"/>
    </xf>
    <xf numFmtId="0" fontId="112" fillId="0" borderId="0" xfId="0" applyFont="1" applyBorder="1" applyAlignment="1" applyProtection="1">
      <alignment vertical="center" shrinkToFit="1"/>
      <protection locked="0"/>
    </xf>
    <xf numFmtId="0" fontId="112" fillId="0" borderId="63" xfId="0" applyFont="1" applyBorder="1" applyAlignment="1" applyProtection="1">
      <alignment vertical="center" shrinkToFit="1"/>
      <protection locked="0"/>
    </xf>
    <xf numFmtId="0" fontId="20" fillId="6" borderId="93" xfId="0" applyFont="1" applyFill="1" applyBorder="1" applyAlignment="1">
      <alignment vertical="center" wrapText="1"/>
    </xf>
    <xf numFmtId="0" fontId="20" fillId="6" borderId="126" xfId="0" applyFont="1" applyFill="1" applyBorder="1" applyAlignment="1">
      <alignment vertical="center" wrapText="1"/>
    </xf>
    <xf numFmtId="0" fontId="25" fillId="0" borderId="0" xfId="0" applyFont="1" applyAlignment="1">
      <alignment horizontal="left" vertical="top" wrapText="1"/>
    </xf>
    <xf numFmtId="0" fontId="25" fillId="0" borderId="0" xfId="0" applyFont="1" applyAlignment="1">
      <alignment horizontal="left" vertical="top"/>
    </xf>
    <xf numFmtId="0" fontId="29" fillId="0" borderId="0" xfId="0" applyFont="1" applyAlignment="1">
      <alignment horizontal="right" vertical="center"/>
    </xf>
    <xf numFmtId="0" fontId="39" fillId="0" borderId="0" xfId="0" applyFont="1" applyAlignment="1">
      <alignment horizontal="left" vertical="center"/>
    </xf>
    <xf numFmtId="0" fontId="41" fillId="5" borderId="80" xfId="0" applyFont="1" applyFill="1" applyBorder="1" applyAlignment="1">
      <alignment horizontal="center" vertical="center"/>
    </xf>
    <xf numFmtId="0" fontId="41" fillId="5" borderId="129" xfId="0" applyFont="1" applyFill="1" applyBorder="1" applyAlignment="1">
      <alignment horizontal="center" vertical="center"/>
    </xf>
    <xf numFmtId="0" fontId="41" fillId="5" borderId="81" xfId="0" applyFont="1" applyFill="1" applyBorder="1" applyAlignment="1">
      <alignment horizontal="center" vertical="center"/>
    </xf>
    <xf numFmtId="0" fontId="20" fillId="6" borderId="33" xfId="0" applyFont="1" applyFill="1" applyBorder="1" applyAlignment="1">
      <alignment vertical="center" wrapText="1"/>
    </xf>
    <xf numFmtId="0" fontId="20" fillId="6" borderId="114" xfId="0" applyFont="1" applyFill="1" applyBorder="1" applyAlignment="1">
      <alignment vertical="center" wrapText="1"/>
    </xf>
    <xf numFmtId="0" fontId="14" fillId="10" borderId="33" xfId="0" applyFont="1" applyFill="1" applyBorder="1" applyAlignment="1">
      <alignment vertical="center" wrapText="1"/>
    </xf>
    <xf numFmtId="0" fontId="14" fillId="10" borderId="33" xfId="0" applyFont="1" applyFill="1" applyBorder="1" applyAlignment="1">
      <alignment vertical="center"/>
    </xf>
    <xf numFmtId="0" fontId="14" fillId="10" borderId="86" xfId="0" applyFont="1" applyFill="1" applyBorder="1" applyAlignment="1">
      <alignment vertical="center"/>
    </xf>
    <xf numFmtId="0" fontId="41" fillId="5" borderId="111" xfId="0" applyFont="1" applyFill="1" applyBorder="1" applyAlignment="1">
      <alignment horizontal="center" vertical="center"/>
    </xf>
    <xf numFmtId="0" fontId="41" fillId="5" borderId="36" xfId="0" applyFont="1" applyFill="1" applyBorder="1" applyAlignment="1">
      <alignment horizontal="center" vertical="center"/>
    </xf>
    <xf numFmtId="0" fontId="20" fillId="6" borderId="91" xfId="0" applyFont="1" applyFill="1" applyBorder="1" applyAlignment="1">
      <alignment vertical="center" wrapText="1"/>
    </xf>
    <xf numFmtId="0" fontId="20" fillId="6" borderId="38" xfId="0" applyFont="1" applyFill="1" applyBorder="1" applyAlignment="1">
      <alignment vertical="center" wrapText="1"/>
    </xf>
    <xf numFmtId="0" fontId="20" fillId="6" borderId="92" xfId="0" applyFont="1" applyFill="1" applyBorder="1" applyAlignment="1">
      <alignment vertical="center" wrapText="1"/>
    </xf>
    <xf numFmtId="0" fontId="20" fillId="6" borderId="142" xfId="0" applyFont="1" applyFill="1" applyBorder="1" applyAlignment="1">
      <alignment vertical="center" wrapText="1"/>
    </xf>
    <xf numFmtId="0" fontId="41" fillId="5" borderId="68" xfId="0" applyFont="1" applyFill="1" applyBorder="1" applyAlignment="1">
      <alignment horizontal="center" vertical="center"/>
    </xf>
    <xf numFmtId="0" fontId="20" fillId="6" borderId="91" xfId="0" applyFont="1" applyFill="1" applyBorder="1" applyAlignment="1">
      <alignment vertical="center"/>
    </xf>
    <xf numFmtId="0" fontId="20" fillId="6" borderId="38" xfId="0" applyFont="1" applyFill="1" applyBorder="1" applyAlignment="1">
      <alignment vertical="center"/>
    </xf>
    <xf numFmtId="0" fontId="20" fillId="6" borderId="92" xfId="0" applyFont="1" applyFill="1" applyBorder="1" applyAlignment="1">
      <alignment vertical="center"/>
    </xf>
    <xf numFmtId="0" fontId="20" fillId="6" borderId="18" xfId="0" applyFont="1" applyFill="1" applyBorder="1" applyAlignment="1">
      <alignment vertical="center"/>
    </xf>
    <xf numFmtId="0" fontId="20" fillId="6" borderId="14" xfId="0" applyFont="1" applyFill="1" applyBorder="1" applyAlignment="1">
      <alignment vertical="center"/>
    </xf>
    <xf numFmtId="0" fontId="20" fillId="6" borderId="84" xfId="0" applyFont="1" applyFill="1" applyBorder="1" applyAlignment="1">
      <alignment vertical="center"/>
    </xf>
    <xf numFmtId="0" fontId="20" fillId="6" borderId="33" xfId="0" applyFont="1" applyFill="1" applyBorder="1" applyAlignment="1">
      <alignment vertical="center"/>
    </xf>
    <xf numFmtId="0" fontId="20" fillId="6" borderId="114" xfId="0" applyFont="1" applyFill="1" applyBorder="1" applyAlignment="1">
      <alignment vertical="center"/>
    </xf>
    <xf numFmtId="0" fontId="20" fillId="6" borderId="24" xfId="0" applyFont="1" applyFill="1" applyBorder="1" applyAlignment="1">
      <alignment vertical="center"/>
    </xf>
    <xf numFmtId="0" fontId="20" fillId="6" borderId="52" xfId="0" applyFont="1" applyFill="1" applyBorder="1" applyAlignment="1">
      <alignment vertical="center"/>
    </xf>
    <xf numFmtId="0" fontId="14" fillId="10" borderId="24" xfId="0" applyFont="1" applyFill="1" applyBorder="1" applyAlignment="1">
      <alignment vertical="center"/>
    </xf>
    <xf numFmtId="0" fontId="14" fillId="10" borderId="56" xfId="0" applyFont="1" applyFill="1" applyBorder="1" applyAlignment="1">
      <alignment vertical="center"/>
    </xf>
    <xf numFmtId="0" fontId="14" fillId="10" borderId="14" xfId="0" applyFont="1" applyFill="1" applyBorder="1" applyAlignment="1">
      <alignment vertical="center" shrinkToFit="1"/>
    </xf>
    <xf numFmtId="0" fontId="0" fillId="10" borderId="14" xfId="0" applyFill="1" applyBorder="1" applyAlignment="1">
      <alignment vertical="center" shrinkToFit="1"/>
    </xf>
    <xf numFmtId="0" fontId="0" fillId="10" borderId="89" xfId="0" applyFill="1" applyBorder="1" applyAlignment="1">
      <alignment vertical="center" shrinkToFit="1"/>
    </xf>
    <xf numFmtId="0" fontId="20" fillId="6" borderId="93" xfId="0" applyFont="1" applyFill="1" applyBorder="1" applyAlignment="1">
      <alignment vertical="center"/>
    </xf>
    <xf numFmtId="0" fontId="20" fillId="6" borderId="126" xfId="0" applyFont="1" applyFill="1" applyBorder="1" applyAlignment="1">
      <alignment vertical="center"/>
    </xf>
    <xf numFmtId="0" fontId="41" fillId="5" borderId="57"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14" fillId="10" borderId="0" xfId="0" applyFont="1" applyFill="1" applyBorder="1" applyAlignment="1">
      <alignment vertical="center" wrapText="1"/>
    </xf>
    <xf numFmtId="0" fontId="14" fillId="10" borderId="0" xfId="0" applyFont="1" applyFill="1" applyBorder="1" applyAlignment="1">
      <alignment vertical="center"/>
    </xf>
    <xf numFmtId="0" fontId="14" fillId="10" borderId="63" xfId="0" applyFont="1" applyFill="1" applyBorder="1" applyAlignment="1">
      <alignment vertical="center"/>
    </xf>
    <xf numFmtId="0" fontId="14" fillId="10" borderId="33" xfId="0" applyFont="1" applyFill="1" applyBorder="1" applyAlignment="1">
      <alignment horizontal="center" vertical="center"/>
    </xf>
    <xf numFmtId="0" fontId="20" fillId="6" borderId="95" xfId="0" applyFont="1" applyFill="1" applyBorder="1" applyAlignment="1">
      <alignment vertical="center"/>
    </xf>
    <xf numFmtId="0" fontId="20" fillId="6" borderId="127" xfId="0" applyFont="1" applyFill="1" applyBorder="1" applyAlignment="1">
      <alignment vertical="center"/>
    </xf>
    <xf numFmtId="0" fontId="13" fillId="5" borderId="150" xfId="0" applyFont="1" applyFill="1" applyBorder="1" applyAlignment="1" applyProtection="1">
      <alignment horizontal="center" vertical="center" textRotation="255" shrinkToFit="1"/>
      <protection locked="0"/>
    </xf>
    <xf numFmtId="0" fontId="13" fillId="5" borderId="57" xfId="0" applyFont="1" applyFill="1" applyBorder="1" applyAlignment="1" applyProtection="1">
      <alignment horizontal="center" vertical="center" textRotation="255" shrinkToFit="1"/>
      <protection locked="0"/>
    </xf>
    <xf numFmtId="0" fontId="13" fillId="5" borderId="132" xfId="0" applyFont="1" applyFill="1" applyBorder="1" applyAlignment="1" applyProtection="1">
      <alignment horizontal="center" vertical="center" textRotation="255" shrinkToFit="1"/>
      <protection locked="0"/>
    </xf>
    <xf numFmtId="0" fontId="13" fillId="0" borderId="4" xfId="0" applyFont="1" applyBorder="1" applyAlignment="1" applyProtection="1">
      <alignment horizontal="center" vertical="center" shrinkToFit="1"/>
      <protection locked="0"/>
    </xf>
    <xf numFmtId="176" fontId="13" fillId="8" borderId="5" xfId="0" applyNumberFormat="1" applyFont="1" applyFill="1" applyBorder="1" applyAlignment="1" applyProtection="1">
      <alignment horizontal="right" vertical="center" wrapText="1"/>
      <protection locked="0"/>
    </xf>
    <xf numFmtId="176" fontId="18" fillId="8" borderId="5" xfId="0" applyNumberFormat="1" applyFont="1" applyFill="1" applyBorder="1" applyAlignment="1" applyProtection="1">
      <alignment horizontal="right" vertical="center"/>
      <protection locked="0"/>
    </xf>
    <xf numFmtId="176" fontId="13" fillId="8" borderId="5" xfId="0" applyNumberFormat="1" applyFont="1" applyFill="1" applyBorder="1" applyAlignment="1" applyProtection="1">
      <alignment vertical="center"/>
      <protection locked="0"/>
    </xf>
    <xf numFmtId="0" fontId="13" fillId="0" borderId="0" xfId="0" applyFont="1" applyAlignment="1" applyProtection="1">
      <alignment vertical="center" shrinkToFit="1"/>
      <protection locked="0"/>
    </xf>
    <xf numFmtId="0" fontId="18" fillId="0" borderId="0" xfId="0" applyFont="1" applyAlignment="1" applyProtection="1">
      <alignment vertical="center" shrinkToFit="1"/>
      <protection locked="0"/>
    </xf>
    <xf numFmtId="0" fontId="18" fillId="0" borderId="63" xfId="0" applyFont="1" applyBorder="1" applyAlignment="1" applyProtection="1">
      <alignment vertical="center" shrinkToFit="1"/>
      <protection locked="0"/>
    </xf>
    <xf numFmtId="0" fontId="16" fillId="0" borderId="63" xfId="0" applyFont="1" applyBorder="1" applyAlignment="1" applyProtection="1">
      <alignment horizontal="left" vertical="center"/>
      <protection locked="0"/>
    </xf>
    <xf numFmtId="0" fontId="16" fillId="14" borderId="0" xfId="0" applyFont="1" applyFill="1" applyAlignment="1" applyProtection="1">
      <alignment vertical="center"/>
      <protection locked="0"/>
    </xf>
    <xf numFmtId="0" fontId="13" fillId="0" borderId="14" xfId="0" applyFont="1" applyBorder="1" applyAlignment="1" applyProtection="1">
      <alignment vertical="center"/>
      <protection locked="0"/>
    </xf>
    <xf numFmtId="0" fontId="18" fillId="5" borderId="15" xfId="0" applyFont="1" applyFill="1" applyBorder="1" applyAlignment="1" applyProtection="1">
      <alignment horizontal="center" vertical="center"/>
      <protection locked="0"/>
    </xf>
    <xf numFmtId="0" fontId="13" fillId="5" borderId="17" xfId="0" applyFont="1" applyFill="1" applyBorder="1" applyAlignment="1" applyProtection="1">
      <alignment horizontal="center" vertical="center"/>
      <protection locked="0"/>
    </xf>
    <xf numFmtId="0" fontId="12" fillId="6" borderId="0" xfId="0" applyFont="1" applyFill="1" applyBorder="1" applyAlignment="1" applyProtection="1">
      <alignment horizontal="center" vertical="center"/>
      <protection locked="0"/>
    </xf>
    <xf numFmtId="0" fontId="12" fillId="6" borderId="0" xfId="0" applyFont="1" applyFill="1" applyAlignment="1" applyProtection="1">
      <alignment horizontal="center" vertical="center"/>
      <protection locked="0"/>
    </xf>
    <xf numFmtId="0" fontId="12" fillId="6" borderId="1" xfId="0" applyFont="1" applyFill="1" applyBorder="1" applyAlignment="1" applyProtection="1">
      <alignment horizontal="center" vertical="center"/>
      <protection locked="0"/>
    </xf>
    <xf numFmtId="0" fontId="12" fillId="6" borderId="46" xfId="0" applyFont="1" applyFill="1" applyBorder="1" applyAlignment="1" applyProtection="1">
      <alignment horizontal="center" vertical="center"/>
      <protection locked="0"/>
    </xf>
    <xf numFmtId="0" fontId="23" fillId="5" borderId="17" xfId="0" applyFont="1" applyFill="1" applyBorder="1" applyAlignment="1" applyProtection="1">
      <alignment horizontal="center" vertical="center" wrapText="1"/>
      <protection locked="0"/>
    </xf>
    <xf numFmtId="0" fontId="23" fillId="5" borderId="76" xfId="0" applyFont="1" applyFill="1" applyBorder="1" applyAlignment="1" applyProtection="1">
      <alignment horizontal="center" vertical="center" wrapText="1"/>
      <protection locked="0"/>
    </xf>
    <xf numFmtId="0" fontId="13" fillId="5" borderId="108" xfId="0" applyFont="1" applyFill="1" applyBorder="1" applyAlignment="1" applyProtection="1">
      <alignment horizontal="center" vertical="center"/>
      <protection locked="0"/>
    </xf>
    <xf numFmtId="0" fontId="37" fillId="12" borderId="16" xfId="0" applyFont="1" applyFill="1" applyBorder="1" applyAlignment="1" applyProtection="1">
      <alignment horizontal="center" vertical="center"/>
    </xf>
    <xf numFmtId="0" fontId="37" fillId="12" borderId="29" xfId="0" applyFont="1" applyFill="1" applyBorder="1" applyAlignment="1" applyProtection="1">
      <alignment horizontal="center" vertical="center"/>
    </xf>
    <xf numFmtId="0" fontId="37" fillId="12" borderId="10" xfId="0" applyFont="1" applyFill="1" applyBorder="1" applyAlignment="1" applyProtection="1">
      <alignment horizontal="center" vertical="center"/>
    </xf>
    <xf numFmtId="0" fontId="37" fillId="12" borderId="8" xfId="0" applyFont="1" applyFill="1" applyBorder="1" applyAlignment="1" applyProtection="1">
      <alignment horizontal="center" vertical="center"/>
    </xf>
    <xf numFmtId="0" fontId="14" fillId="6" borderId="3" xfId="0" applyFont="1" applyFill="1" applyBorder="1" applyAlignment="1" applyProtection="1">
      <alignment horizontal="center" vertical="center" wrapText="1"/>
      <protection locked="0"/>
    </xf>
    <xf numFmtId="0" fontId="14" fillId="6" borderId="71" xfId="0" applyFont="1" applyFill="1" applyBorder="1" applyAlignment="1" applyProtection="1">
      <alignment horizontal="center" vertical="center" wrapText="1"/>
      <protection locked="0"/>
    </xf>
    <xf numFmtId="0" fontId="14" fillId="6" borderId="5" xfId="0" applyFont="1" applyFill="1" applyBorder="1" applyAlignment="1" applyProtection="1">
      <alignment horizontal="center" vertical="center" wrapText="1"/>
      <protection locked="0"/>
    </xf>
    <xf numFmtId="0" fontId="14" fillId="6" borderId="72" xfId="0" applyFont="1" applyFill="1" applyBorder="1" applyAlignment="1" applyProtection="1">
      <alignment horizontal="center" vertical="center" wrapText="1"/>
      <protection locked="0"/>
    </xf>
    <xf numFmtId="0" fontId="16" fillId="0" borderId="14" xfId="0" applyFont="1" applyBorder="1" applyAlignment="1" applyProtection="1">
      <alignment vertical="center" wrapText="1" shrinkToFit="1"/>
      <protection locked="0"/>
    </xf>
    <xf numFmtId="0" fontId="16" fillId="0" borderId="14" xfId="0" applyFont="1" applyBorder="1" applyAlignment="1" applyProtection="1">
      <alignment horizontal="center" vertical="center" shrinkToFit="1"/>
      <protection locked="0"/>
    </xf>
    <xf numFmtId="0" fontId="16" fillId="0" borderId="89" xfId="0" applyFont="1" applyBorder="1" applyAlignment="1" applyProtection="1">
      <alignment horizontal="center" vertical="center" shrinkToFit="1"/>
      <protection locked="0"/>
    </xf>
    <xf numFmtId="0" fontId="16" fillId="0" borderId="0" xfId="0" applyFont="1" applyBorder="1" applyAlignment="1" applyProtection="1">
      <alignment vertical="center" wrapText="1" shrinkToFit="1"/>
      <protection locked="0"/>
    </xf>
    <xf numFmtId="0" fontId="16" fillId="0" borderId="0" xfId="0" applyFont="1" applyBorder="1" applyAlignment="1" applyProtection="1">
      <alignment horizontal="left" vertical="center" shrinkToFit="1"/>
      <protection locked="0"/>
    </xf>
    <xf numFmtId="0" fontId="16" fillId="0" borderId="63" xfId="0" applyFont="1" applyBorder="1" applyAlignment="1" applyProtection="1">
      <alignment horizontal="left" vertical="center" shrinkToFit="1"/>
      <protection locked="0"/>
    </xf>
    <xf numFmtId="0" fontId="13" fillId="0" borderId="63" xfId="0" applyFont="1" applyBorder="1" applyAlignment="1" applyProtection="1">
      <alignment horizontal="left" vertical="center"/>
      <protection locked="0"/>
    </xf>
    <xf numFmtId="0" fontId="13" fillId="0" borderId="5" xfId="0" applyFont="1" applyBorder="1" applyAlignment="1" applyProtection="1">
      <alignment horizontal="center" vertical="center"/>
      <protection locked="0"/>
    </xf>
    <xf numFmtId="176" fontId="16" fillId="3" borderId="5" xfId="0" applyNumberFormat="1" applyFont="1" applyFill="1" applyBorder="1" applyAlignment="1" applyProtection="1">
      <alignment vertical="center" shrinkToFit="1"/>
      <protection locked="0"/>
    </xf>
    <xf numFmtId="176" fontId="16" fillId="3" borderId="2" xfId="0" applyNumberFormat="1" applyFont="1" applyFill="1" applyBorder="1" applyAlignment="1" applyProtection="1">
      <alignment vertical="center" shrinkToFit="1"/>
      <protection locked="0"/>
    </xf>
    <xf numFmtId="0" fontId="12" fillId="12" borderId="16" xfId="0" applyFont="1" applyFill="1" applyBorder="1" applyAlignment="1" applyProtection="1">
      <alignment horizontal="center" vertical="center"/>
    </xf>
    <xf numFmtId="0" fontId="12" fillId="12" borderId="29" xfId="0" applyFont="1" applyFill="1" applyBorder="1" applyAlignment="1" applyProtection="1">
      <alignment horizontal="center" vertical="center"/>
    </xf>
    <xf numFmtId="0" fontId="12" fillId="12" borderId="10" xfId="0" applyFont="1" applyFill="1" applyBorder="1" applyAlignment="1" applyProtection="1">
      <alignment horizontal="center" vertical="center"/>
    </xf>
    <xf numFmtId="0" fontId="12" fillId="12" borderId="8" xfId="0" applyFont="1" applyFill="1" applyBorder="1" applyAlignment="1" applyProtection="1">
      <alignment horizontal="center" vertical="center"/>
    </xf>
    <xf numFmtId="176" fontId="18" fillId="12" borderId="22" xfId="0" applyNumberFormat="1" applyFont="1" applyFill="1" applyBorder="1" applyAlignment="1" applyProtection="1">
      <alignment vertical="center"/>
    </xf>
    <xf numFmtId="0" fontId="16" fillId="6" borderId="77" xfId="0" applyFont="1" applyFill="1" applyBorder="1" applyAlignment="1" applyProtection="1">
      <alignment vertical="center"/>
      <protection locked="0"/>
    </xf>
    <xf numFmtId="176" fontId="18" fillId="12" borderId="77" xfId="0" applyNumberFormat="1" applyFont="1" applyFill="1" applyBorder="1" applyAlignment="1" applyProtection="1">
      <alignment vertical="center"/>
    </xf>
    <xf numFmtId="0" fontId="16" fillId="6" borderId="14" xfId="0" applyFont="1" applyFill="1" applyBorder="1" applyAlignment="1" applyProtection="1">
      <alignment vertical="center"/>
      <protection locked="0"/>
    </xf>
    <xf numFmtId="176" fontId="18" fillId="7" borderId="14" xfId="0" applyNumberFormat="1" applyFont="1" applyFill="1" applyBorder="1" applyAlignment="1" applyProtection="1">
      <alignment vertical="center"/>
    </xf>
    <xf numFmtId="49" fontId="13" fillId="6" borderId="18" xfId="0" applyNumberFormat="1" applyFont="1" applyFill="1" applyBorder="1" applyAlignment="1" applyProtection="1">
      <alignment horizontal="center" vertical="center"/>
      <protection locked="0"/>
    </xf>
    <xf numFmtId="49" fontId="13" fillId="6" borderId="105" xfId="0" applyNumberFormat="1" applyFont="1" applyFill="1" applyBorder="1" applyAlignment="1" applyProtection="1">
      <alignment horizontal="center" vertical="center"/>
      <protection locked="0"/>
    </xf>
    <xf numFmtId="49" fontId="16" fillId="6" borderId="14" xfId="0" applyNumberFormat="1" applyFont="1" applyFill="1" applyBorder="1" applyAlignment="1" applyProtection="1">
      <alignment vertical="center"/>
      <protection locked="0"/>
    </xf>
    <xf numFmtId="49" fontId="16" fillId="6" borderId="75" xfId="0" applyNumberFormat="1" applyFont="1" applyFill="1" applyBorder="1" applyAlignment="1" applyProtection="1">
      <alignment vertical="center"/>
      <protection locked="0"/>
    </xf>
    <xf numFmtId="176" fontId="13" fillId="12" borderId="69" xfId="0" applyNumberFormat="1" applyFont="1" applyFill="1" applyBorder="1" applyAlignment="1" applyProtection="1">
      <alignment vertical="center"/>
    </xf>
    <xf numFmtId="49" fontId="90" fillId="0" borderId="0" xfId="0" applyNumberFormat="1" applyFont="1" applyAlignment="1" applyProtection="1">
      <alignment horizontal="left" vertical="top"/>
      <protection locked="0"/>
    </xf>
    <xf numFmtId="49" fontId="89" fillId="0" borderId="0" xfId="0" applyNumberFormat="1" applyFont="1" applyAlignment="1" applyProtection="1">
      <alignment horizontal="left" vertical="top"/>
      <protection locked="0"/>
    </xf>
    <xf numFmtId="0" fontId="13" fillId="5" borderId="81" xfId="0" applyFont="1" applyFill="1" applyBorder="1" applyAlignment="1" applyProtection="1">
      <alignment horizontal="center" vertical="center"/>
      <protection locked="0"/>
    </xf>
    <xf numFmtId="0" fontId="16" fillId="6" borderId="21" xfId="0" applyFont="1" applyFill="1" applyBorder="1" applyAlignment="1" applyProtection="1">
      <alignment vertical="center" shrinkToFit="1"/>
      <protection locked="0"/>
    </xf>
    <xf numFmtId="0" fontId="16" fillId="6" borderId="22" xfId="0" applyFont="1" applyFill="1" applyBorder="1" applyAlignment="1" applyProtection="1">
      <alignment vertical="center" shrinkToFit="1"/>
      <protection locked="0"/>
    </xf>
    <xf numFmtId="0" fontId="16" fillId="6" borderId="66" xfId="0" applyFont="1" applyFill="1" applyBorder="1" applyAlignment="1" applyProtection="1">
      <alignment vertical="center" shrinkToFit="1"/>
      <protection locked="0"/>
    </xf>
    <xf numFmtId="49" fontId="16" fillId="0" borderId="63" xfId="0" applyNumberFormat="1" applyFont="1" applyBorder="1" applyAlignment="1" applyProtection="1">
      <alignment horizontal="center" vertical="center"/>
      <protection locked="0"/>
    </xf>
    <xf numFmtId="49" fontId="16" fillId="0" borderId="86" xfId="0" applyNumberFormat="1" applyFont="1" applyBorder="1" applyAlignment="1" applyProtection="1">
      <alignment horizontal="center" vertical="center"/>
      <protection locked="0"/>
    </xf>
    <xf numFmtId="49" fontId="13" fillId="6" borderId="33" xfId="0" applyNumberFormat="1" applyFont="1" applyFill="1" applyBorder="1" applyAlignment="1" applyProtection="1">
      <alignment vertical="center" shrinkToFit="1"/>
      <protection locked="0"/>
    </xf>
    <xf numFmtId="49" fontId="13" fillId="6" borderId="114" xfId="0" applyNumberFormat="1" applyFont="1" applyFill="1" applyBorder="1" applyAlignment="1" applyProtection="1">
      <alignment vertical="center" shrinkToFit="1"/>
      <protection locked="0"/>
    </xf>
    <xf numFmtId="49" fontId="13" fillId="6" borderId="1" xfId="0" applyNumberFormat="1" applyFont="1" applyFill="1" applyBorder="1" applyAlignment="1" applyProtection="1">
      <alignment horizontal="center" vertical="center" shrinkToFit="1"/>
      <protection locked="0"/>
    </xf>
    <xf numFmtId="49" fontId="13" fillId="6" borderId="104" xfId="0" applyNumberFormat="1" applyFont="1" applyFill="1" applyBorder="1" applyAlignment="1" applyProtection="1">
      <alignment horizontal="center" vertical="center" shrinkToFit="1"/>
      <protection locked="0"/>
    </xf>
    <xf numFmtId="49" fontId="0" fillId="0" borderId="10" xfId="0" applyNumberFormat="1" applyFont="1" applyBorder="1" applyAlignment="1" applyProtection="1">
      <alignment horizontal="center" vertical="center" shrinkToFit="1"/>
      <protection locked="0"/>
    </xf>
    <xf numFmtId="49" fontId="0" fillId="0" borderId="102" xfId="0" applyNumberFormat="1" applyFont="1" applyBorder="1" applyAlignment="1" applyProtection="1">
      <alignment horizontal="center" vertical="center" shrinkToFit="1"/>
      <protection locked="0"/>
    </xf>
    <xf numFmtId="49" fontId="16" fillId="6" borderId="0" xfId="0" applyNumberFormat="1" applyFont="1" applyFill="1" applyAlignment="1" applyProtection="1">
      <alignment vertical="center" shrinkToFit="1"/>
      <protection locked="0"/>
    </xf>
    <xf numFmtId="49" fontId="16" fillId="6" borderId="46" xfId="0" applyNumberFormat="1" applyFont="1" applyFill="1" applyBorder="1" applyAlignment="1" applyProtection="1">
      <alignment vertical="center" shrinkToFit="1"/>
      <protection locked="0"/>
    </xf>
    <xf numFmtId="178" fontId="13" fillId="14" borderId="0" xfId="0" applyNumberFormat="1" applyFont="1" applyFill="1" applyAlignment="1" applyProtection="1">
      <alignment vertical="center"/>
      <protection locked="0"/>
    </xf>
    <xf numFmtId="49" fontId="16" fillId="0" borderId="63" xfId="0" applyNumberFormat="1" applyFont="1" applyBorder="1" applyAlignment="1" applyProtection="1">
      <alignment horizontal="center" vertical="center" textRotation="255"/>
      <protection locked="0"/>
    </xf>
    <xf numFmtId="49" fontId="13" fillId="6" borderId="142" xfId="0" applyNumberFormat="1" applyFont="1" applyFill="1" applyBorder="1" applyAlignment="1" applyProtection="1">
      <alignment horizontal="center" vertical="center"/>
      <protection locked="0"/>
    </xf>
    <xf numFmtId="49" fontId="13" fillId="6" borderId="103" xfId="0" applyNumberFormat="1" applyFont="1" applyFill="1" applyBorder="1" applyAlignment="1" applyProtection="1">
      <alignment horizontal="center" vertical="center"/>
      <protection locked="0"/>
    </xf>
    <xf numFmtId="49" fontId="16" fillId="6" borderId="33" xfId="0" applyNumberFormat="1" applyFont="1" applyFill="1" applyBorder="1" applyAlignment="1" applyProtection="1">
      <alignment vertical="center" wrapText="1"/>
      <protection locked="0"/>
    </xf>
    <xf numFmtId="49" fontId="20" fillId="6" borderId="33" xfId="0" applyNumberFormat="1" applyFont="1" applyFill="1" applyBorder="1" applyAlignment="1" applyProtection="1">
      <alignment vertical="center"/>
      <protection locked="0"/>
    </xf>
    <xf numFmtId="49" fontId="20" fillId="6" borderId="114" xfId="0" applyNumberFormat="1" applyFont="1" applyFill="1" applyBorder="1" applyAlignment="1" applyProtection="1">
      <alignment vertical="center"/>
      <protection locked="0"/>
    </xf>
    <xf numFmtId="178" fontId="13" fillId="12" borderId="33" xfId="0" applyNumberFormat="1" applyFont="1" applyFill="1" applyBorder="1" applyAlignment="1" applyProtection="1">
      <alignment vertical="center"/>
    </xf>
    <xf numFmtId="49" fontId="0" fillId="0" borderId="142" xfId="0" applyNumberFormat="1" applyFont="1" applyBorder="1" applyAlignment="1" applyProtection="1">
      <alignment horizontal="center" vertical="center" shrinkToFit="1"/>
      <protection locked="0"/>
    </xf>
    <xf numFmtId="49" fontId="0" fillId="0" borderId="103" xfId="0" applyNumberFormat="1" applyFont="1" applyBorder="1" applyAlignment="1" applyProtection="1">
      <alignment horizontal="center" vertical="center" shrinkToFit="1"/>
      <protection locked="0"/>
    </xf>
    <xf numFmtId="180" fontId="13" fillId="12" borderId="0" xfId="0" applyNumberFormat="1" applyFont="1" applyFill="1" applyAlignment="1" applyProtection="1">
      <alignment vertical="center"/>
    </xf>
    <xf numFmtId="180" fontId="13" fillId="12" borderId="33" xfId="0" applyNumberFormat="1" applyFont="1" applyFill="1" applyBorder="1" applyAlignment="1" applyProtection="1">
      <alignment vertical="center"/>
    </xf>
    <xf numFmtId="0" fontId="16" fillId="0" borderId="143" xfId="0" applyFont="1" applyBorder="1" applyAlignment="1" applyProtection="1">
      <alignment horizontal="center" vertical="center" textRotation="255"/>
      <protection locked="0"/>
    </xf>
    <xf numFmtId="0" fontId="16" fillId="0" borderId="86" xfId="0" applyFont="1" applyBorder="1" applyAlignment="1" applyProtection="1">
      <alignment horizontal="center" vertical="center" textRotation="255"/>
      <protection locked="0"/>
    </xf>
    <xf numFmtId="41" fontId="20" fillId="12" borderId="33" xfId="0" applyNumberFormat="1" applyFont="1" applyFill="1" applyBorder="1" applyAlignment="1" applyProtection="1">
      <alignment horizontal="center" vertical="center"/>
    </xf>
    <xf numFmtId="176" fontId="13" fillId="12" borderId="53" xfId="0" applyNumberFormat="1" applyFont="1" applyFill="1" applyBorder="1" applyAlignment="1" applyProtection="1">
      <alignment vertical="center"/>
    </xf>
    <xf numFmtId="176" fontId="13" fillId="12" borderId="33" xfId="0" applyNumberFormat="1" applyFont="1" applyFill="1" applyBorder="1" applyAlignment="1" applyProtection="1">
      <alignment vertical="center"/>
    </xf>
    <xf numFmtId="49" fontId="16" fillId="0" borderId="143" xfId="0" applyNumberFormat="1" applyFont="1" applyBorder="1" applyAlignment="1" applyProtection="1">
      <alignment horizontal="center" vertical="center" textRotation="255"/>
      <protection locked="0"/>
    </xf>
    <xf numFmtId="49" fontId="16" fillId="0" borderId="86" xfId="0" applyNumberFormat="1" applyFont="1" applyBorder="1" applyAlignment="1" applyProtection="1">
      <alignment horizontal="center" vertical="center" textRotation="255"/>
      <protection locked="0"/>
    </xf>
    <xf numFmtId="49" fontId="16" fillId="6" borderId="33" xfId="0" applyNumberFormat="1" applyFont="1" applyFill="1" applyBorder="1" applyAlignment="1" applyProtection="1">
      <alignment horizontal="center" vertical="center"/>
      <protection locked="0"/>
    </xf>
    <xf numFmtId="49" fontId="16" fillId="6" borderId="114" xfId="0" applyNumberFormat="1" applyFont="1" applyFill="1" applyBorder="1" applyAlignment="1" applyProtection="1">
      <alignment horizontal="center" vertical="center"/>
      <protection locked="0"/>
    </xf>
    <xf numFmtId="0" fontId="16" fillId="6" borderId="33" xfId="0" applyFont="1" applyFill="1" applyBorder="1" applyAlignment="1" applyProtection="1">
      <alignment horizontal="center" vertical="center"/>
      <protection locked="0"/>
    </xf>
    <xf numFmtId="0" fontId="16" fillId="6" borderId="114" xfId="0" applyFont="1" applyFill="1" applyBorder="1" applyAlignment="1" applyProtection="1">
      <alignment horizontal="center" vertical="center"/>
      <protection locked="0"/>
    </xf>
    <xf numFmtId="49" fontId="13" fillId="6" borderId="59" xfId="0" applyNumberFormat="1" applyFont="1" applyFill="1" applyBorder="1" applyAlignment="1" applyProtection="1">
      <alignment horizontal="center" vertical="center"/>
      <protection locked="0"/>
    </xf>
    <xf numFmtId="49" fontId="13" fillId="6" borderId="140" xfId="0" applyNumberFormat="1" applyFont="1" applyFill="1" applyBorder="1" applyAlignment="1" applyProtection="1">
      <alignment horizontal="center" vertical="center"/>
      <protection locked="0"/>
    </xf>
    <xf numFmtId="49" fontId="16" fillId="6" borderId="39" xfId="0" applyNumberFormat="1" applyFont="1" applyFill="1" applyBorder="1" applyAlignment="1" applyProtection="1">
      <alignment horizontal="left" vertical="center"/>
      <protection locked="0"/>
    </xf>
    <xf numFmtId="49" fontId="16" fillId="6" borderId="90" xfId="0" applyNumberFormat="1" applyFont="1" applyFill="1" applyBorder="1" applyAlignment="1" applyProtection="1">
      <alignment horizontal="left" vertical="center"/>
      <protection locked="0"/>
    </xf>
    <xf numFmtId="0" fontId="14" fillId="5" borderId="138" xfId="0" applyFont="1" applyFill="1" applyBorder="1" applyAlignment="1" applyProtection="1">
      <alignment vertical="center" wrapText="1"/>
      <protection locked="0"/>
    </xf>
    <xf numFmtId="0" fontId="14" fillId="5" borderId="57" xfId="0" applyFont="1" applyFill="1" applyBorder="1" applyAlignment="1" applyProtection="1">
      <alignment vertical="center" wrapText="1"/>
      <protection locked="0"/>
    </xf>
    <xf numFmtId="0" fontId="14" fillId="5" borderId="99" xfId="0" applyFont="1" applyFill="1" applyBorder="1" applyAlignment="1" applyProtection="1">
      <alignment vertical="center" wrapText="1"/>
      <protection locked="0"/>
    </xf>
    <xf numFmtId="49" fontId="13" fillId="6" borderId="47" xfId="0" applyNumberFormat="1" applyFont="1" applyFill="1" applyBorder="1" applyAlignment="1" applyProtection="1">
      <alignment horizontal="center" vertical="center"/>
      <protection locked="0"/>
    </xf>
    <xf numFmtId="0" fontId="13" fillId="6" borderId="166" xfId="0" applyFont="1" applyFill="1" applyBorder="1" applyAlignment="1" applyProtection="1">
      <alignment horizontal="center" vertical="center"/>
      <protection locked="0"/>
    </xf>
    <xf numFmtId="0" fontId="16" fillId="6" borderId="23" xfId="0" applyFont="1" applyFill="1" applyBorder="1" applyAlignment="1" applyProtection="1">
      <alignment vertical="center" wrapText="1" shrinkToFit="1"/>
      <protection locked="0"/>
    </xf>
    <xf numFmtId="0" fontId="16" fillId="6" borderId="23" xfId="0" applyFont="1" applyFill="1" applyBorder="1" applyAlignment="1" applyProtection="1">
      <alignment vertical="center" shrinkToFit="1"/>
      <protection locked="0"/>
    </xf>
    <xf numFmtId="0" fontId="16" fillId="6" borderId="70" xfId="0" applyFont="1" applyFill="1" applyBorder="1" applyAlignment="1" applyProtection="1">
      <alignment vertical="center" shrinkToFit="1"/>
      <protection locked="0"/>
    </xf>
    <xf numFmtId="176" fontId="16" fillId="0" borderId="214" xfId="0" applyNumberFormat="1" applyFont="1" applyBorder="1" applyAlignment="1" applyProtection="1">
      <alignment vertical="center"/>
      <protection locked="0"/>
    </xf>
    <xf numFmtId="0" fontId="20" fillId="6" borderId="215" xfId="0" applyFont="1" applyFill="1" applyBorder="1" applyAlignment="1" applyProtection="1">
      <alignment horizontal="center" vertical="center"/>
      <protection locked="0"/>
    </xf>
    <xf numFmtId="0" fontId="20" fillId="6" borderId="216" xfId="0" applyFont="1" applyFill="1" applyBorder="1" applyAlignment="1" applyProtection="1">
      <alignment horizontal="center" vertical="center"/>
      <protection locked="0"/>
    </xf>
    <xf numFmtId="0" fontId="16" fillId="6" borderId="39" xfId="0" applyFont="1" applyFill="1" applyBorder="1" applyAlignment="1" applyProtection="1">
      <alignment horizontal="left" vertical="center" shrinkToFit="1"/>
      <protection locked="0"/>
    </xf>
    <xf numFmtId="0" fontId="16" fillId="6" borderId="90" xfId="0" applyFont="1" applyFill="1" applyBorder="1" applyAlignment="1" applyProtection="1">
      <alignment horizontal="left" vertical="center" shrinkToFit="1"/>
      <protection locked="0"/>
    </xf>
    <xf numFmtId="0" fontId="20" fillId="6" borderId="55" xfId="0" applyFont="1" applyFill="1" applyBorder="1" applyAlignment="1" applyProtection="1">
      <alignment horizontal="center" vertical="center"/>
      <protection locked="0"/>
    </xf>
    <xf numFmtId="0" fontId="20" fillId="6" borderId="53" xfId="0" applyFont="1" applyFill="1" applyBorder="1" applyAlignment="1" applyProtection="1">
      <alignment horizontal="center" vertical="center"/>
      <protection locked="0"/>
    </xf>
    <xf numFmtId="176" fontId="13" fillId="7" borderId="53" xfId="0" applyNumberFormat="1" applyFont="1" applyFill="1" applyBorder="1" applyAlignment="1" applyProtection="1">
      <alignment vertical="center"/>
    </xf>
    <xf numFmtId="176" fontId="13" fillId="7" borderId="33" xfId="0" applyNumberFormat="1" applyFont="1" applyFill="1" applyBorder="1" applyAlignment="1" applyProtection="1">
      <alignment vertical="center"/>
    </xf>
    <xf numFmtId="49" fontId="100" fillId="6" borderId="55" xfId="0" applyNumberFormat="1" applyFont="1" applyFill="1" applyBorder="1" applyAlignment="1" applyProtection="1">
      <alignment horizontal="center" vertical="center"/>
      <protection locked="0"/>
    </xf>
    <xf numFmtId="49" fontId="100" fillId="6" borderId="53" xfId="0" applyNumberFormat="1" applyFont="1" applyFill="1" applyBorder="1" applyAlignment="1" applyProtection="1">
      <alignment horizontal="center" vertical="center"/>
      <protection locked="0"/>
    </xf>
    <xf numFmtId="49" fontId="20" fillId="6" borderId="53" xfId="0" applyNumberFormat="1" applyFont="1" applyFill="1" applyBorder="1" applyAlignment="1" applyProtection="1">
      <alignment horizontal="center" vertical="center"/>
      <protection locked="0"/>
    </xf>
    <xf numFmtId="41" fontId="100" fillId="12" borderId="33" xfId="0" applyNumberFormat="1" applyFont="1" applyFill="1" applyBorder="1" applyAlignment="1" applyProtection="1">
      <alignment horizontal="center" vertical="center"/>
    </xf>
    <xf numFmtId="0" fontId="13" fillId="4" borderId="16" xfId="0" applyFont="1" applyFill="1" applyBorder="1" applyAlignment="1" applyProtection="1">
      <alignment horizontal="center" vertical="center" wrapText="1"/>
      <protection locked="0"/>
    </xf>
    <xf numFmtId="0" fontId="13" fillId="4" borderId="3"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84" xfId="0" applyFont="1" applyFill="1" applyBorder="1" applyAlignment="1" applyProtection="1">
      <alignment horizontal="center" vertical="center" wrapText="1"/>
      <protection locked="0"/>
    </xf>
    <xf numFmtId="0" fontId="14" fillId="6" borderId="16" xfId="0" applyFont="1" applyFill="1" applyBorder="1" applyAlignment="1" applyProtection="1">
      <alignment horizontal="center" vertical="center" wrapText="1"/>
      <protection locked="0"/>
    </xf>
    <xf numFmtId="0" fontId="14" fillId="6" borderId="29" xfId="0" applyFont="1" applyFill="1" applyBorder="1" applyAlignment="1" applyProtection="1">
      <alignment horizontal="center" vertical="center" wrapText="1"/>
      <protection locked="0"/>
    </xf>
    <xf numFmtId="0" fontId="14" fillId="6" borderId="18" xfId="0" applyFont="1" applyFill="1" applyBorder="1" applyAlignment="1" applyProtection="1">
      <alignment horizontal="center" vertical="center" wrapText="1"/>
      <protection locked="0"/>
    </xf>
    <xf numFmtId="0" fontId="14" fillId="6" borderId="14" xfId="0" applyFont="1" applyFill="1" applyBorder="1" applyAlignment="1" applyProtection="1">
      <alignment horizontal="center" vertical="center" wrapText="1"/>
      <protection locked="0"/>
    </xf>
    <xf numFmtId="0" fontId="14" fillId="6" borderId="84" xfId="0" applyFont="1" applyFill="1" applyBorder="1" applyAlignment="1" applyProtection="1">
      <alignment horizontal="center" vertical="center" wrapText="1"/>
      <protection locked="0"/>
    </xf>
    <xf numFmtId="38" fontId="13" fillId="12" borderId="3" xfId="2" applyFont="1" applyFill="1" applyBorder="1" applyProtection="1">
      <alignment vertical="center"/>
    </xf>
    <xf numFmtId="38" fontId="13" fillId="12" borderId="14" xfId="2" applyFont="1" applyFill="1" applyBorder="1" applyProtection="1">
      <alignment vertical="center"/>
    </xf>
    <xf numFmtId="0" fontId="16" fillId="0" borderId="89" xfId="0" applyFont="1" applyBorder="1" applyAlignment="1" applyProtection="1">
      <alignment horizontal="center" vertical="center"/>
      <protection locked="0"/>
    </xf>
    <xf numFmtId="0" fontId="16" fillId="0" borderId="88" xfId="0" applyFont="1" applyBorder="1" applyAlignment="1" applyProtection="1">
      <alignment horizontal="center" vertical="center"/>
      <protection locked="0"/>
    </xf>
    <xf numFmtId="0" fontId="13" fillId="5" borderId="135" xfId="0" applyFont="1" applyFill="1" applyBorder="1" applyAlignment="1" applyProtection="1">
      <alignment horizontal="center" vertical="center"/>
      <protection locked="0"/>
    </xf>
    <xf numFmtId="0" fontId="81" fillId="0" borderId="0" xfId="0" applyFont="1" applyAlignment="1" applyProtection="1">
      <alignment horizontal="left" vertical="center" wrapText="1"/>
      <protection locked="0"/>
    </xf>
    <xf numFmtId="0" fontId="13" fillId="0" borderId="67"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0" fontId="13" fillId="0" borderId="64" xfId="0" applyFont="1" applyBorder="1" applyAlignment="1" applyProtection="1">
      <alignment vertical="center" shrinkToFit="1"/>
      <protection locked="0"/>
    </xf>
    <xf numFmtId="0" fontId="13" fillId="0" borderId="68" xfId="0" applyFont="1" applyBorder="1" applyAlignment="1" applyProtection="1">
      <alignment vertical="center" shrinkToFit="1"/>
      <protection locked="0"/>
    </xf>
    <xf numFmtId="0" fontId="13" fillId="0" borderId="14" xfId="0" applyFont="1" applyBorder="1" applyAlignment="1" applyProtection="1">
      <alignment vertical="center" shrinkToFit="1"/>
      <protection locked="0"/>
    </xf>
    <xf numFmtId="0" fontId="13" fillId="0" borderId="89" xfId="0" applyFont="1" applyBorder="1" applyAlignment="1" applyProtection="1">
      <alignment vertical="center" shrinkToFit="1"/>
      <protection locked="0"/>
    </xf>
    <xf numFmtId="0" fontId="13" fillId="4" borderId="1" xfId="0" applyFont="1" applyFill="1" applyBorder="1" applyAlignment="1" applyProtection="1">
      <alignment horizontal="center" vertical="center" wrapText="1"/>
      <protection locked="0"/>
    </xf>
    <xf numFmtId="0" fontId="13" fillId="4" borderId="0" xfId="0" applyFont="1" applyFill="1" applyAlignment="1" applyProtection="1">
      <alignment horizontal="center" vertical="center" wrapText="1"/>
      <protection locked="0"/>
    </xf>
    <xf numFmtId="0" fontId="13" fillId="4" borderId="46"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 xfId="0" applyFont="1" applyFill="1" applyBorder="1" applyAlignment="1" applyProtection="1">
      <alignment horizontal="center" vertical="center" wrapText="1"/>
      <protection locked="0"/>
    </xf>
    <xf numFmtId="0" fontId="13" fillId="4" borderId="8" xfId="0"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shrinkToFit="1"/>
      <protection locked="0"/>
    </xf>
    <xf numFmtId="0" fontId="14" fillId="6" borderId="0" xfId="0" applyFont="1" applyFill="1" applyAlignment="1" applyProtection="1">
      <alignment horizontal="center" vertical="center" shrinkToFit="1"/>
      <protection locked="0"/>
    </xf>
    <xf numFmtId="0" fontId="14" fillId="6" borderId="46" xfId="0" applyFont="1" applyFill="1" applyBorder="1" applyAlignment="1" applyProtection="1">
      <alignment horizontal="center" vertical="center" shrinkToFit="1"/>
      <protection locked="0"/>
    </xf>
    <xf numFmtId="0" fontId="14" fillId="6" borderId="10" xfId="0" applyFont="1" applyFill="1" applyBorder="1" applyAlignment="1" applyProtection="1">
      <alignment horizontal="center" vertical="center" shrinkToFit="1"/>
      <protection locked="0"/>
    </xf>
    <xf numFmtId="0" fontId="14" fillId="6" borderId="5" xfId="0" applyFont="1" applyFill="1" applyBorder="1" applyAlignment="1" applyProtection="1">
      <alignment horizontal="center" vertical="center" shrinkToFit="1"/>
      <protection locked="0"/>
    </xf>
    <xf numFmtId="0" fontId="14" fillId="6" borderId="8" xfId="0" applyFont="1" applyFill="1" applyBorder="1" applyAlignment="1" applyProtection="1">
      <alignment horizontal="center" vertical="center" shrinkToFit="1"/>
      <protection locked="0"/>
    </xf>
    <xf numFmtId="38" fontId="13" fillId="12" borderId="23" xfId="2" applyFont="1" applyFill="1" applyBorder="1" applyProtection="1">
      <alignment vertical="center"/>
    </xf>
    <xf numFmtId="38" fontId="13" fillId="12" borderId="5" xfId="2" applyFont="1" applyFill="1" applyBorder="1" applyProtection="1">
      <alignment vertical="center"/>
    </xf>
    <xf numFmtId="0" fontId="16" fillId="0" borderId="108" xfId="0" applyFont="1" applyBorder="1" applyAlignment="1" applyProtection="1">
      <alignment horizontal="center" vertical="center"/>
      <protection locked="0"/>
    </xf>
    <xf numFmtId="194" fontId="16" fillId="14" borderId="0" xfId="0" applyNumberFormat="1" applyFont="1" applyFill="1" applyAlignment="1" applyProtection="1">
      <alignment vertical="center"/>
      <protection locked="0"/>
    </xf>
    <xf numFmtId="49" fontId="13" fillId="6" borderId="146" xfId="0" applyNumberFormat="1" applyFont="1" applyFill="1" applyBorder="1" applyAlignment="1" applyProtection="1">
      <alignment horizontal="center" vertical="center"/>
      <protection locked="0"/>
    </xf>
    <xf numFmtId="49" fontId="13" fillId="6" borderId="147" xfId="0" applyNumberFormat="1" applyFont="1" applyFill="1" applyBorder="1" applyAlignment="1" applyProtection="1">
      <alignment horizontal="center" vertical="center"/>
      <protection locked="0"/>
    </xf>
    <xf numFmtId="0" fontId="16" fillId="6" borderId="75" xfId="0" applyFont="1" applyFill="1" applyBorder="1" applyAlignment="1" applyProtection="1">
      <alignment vertical="center"/>
      <protection locked="0"/>
    </xf>
    <xf numFmtId="176" fontId="13" fillId="7" borderId="69" xfId="0" applyNumberFormat="1" applyFont="1" applyFill="1" applyBorder="1" applyAlignment="1" applyProtection="1">
      <alignment vertical="center"/>
    </xf>
    <xf numFmtId="49" fontId="13" fillId="6" borderId="20" xfId="0" applyNumberFormat="1" applyFont="1" applyFill="1" applyBorder="1" applyAlignment="1" applyProtection="1">
      <alignment horizontal="center" vertical="center"/>
      <protection locked="0"/>
    </xf>
    <xf numFmtId="49" fontId="13" fillId="6" borderId="141" xfId="0" applyNumberFormat="1" applyFont="1" applyFill="1" applyBorder="1" applyAlignment="1" applyProtection="1">
      <alignment horizontal="center" vertical="center"/>
      <protection locked="0"/>
    </xf>
    <xf numFmtId="0" fontId="16" fillId="6" borderId="4" xfId="0" applyFont="1" applyFill="1" applyBorder="1" applyAlignment="1" applyProtection="1">
      <alignment vertical="center"/>
      <protection locked="0"/>
    </xf>
    <xf numFmtId="0" fontId="16" fillId="6" borderId="83" xfId="0" applyFont="1" applyFill="1" applyBorder="1" applyAlignment="1" applyProtection="1">
      <alignment vertical="center"/>
      <protection locked="0"/>
    </xf>
    <xf numFmtId="49" fontId="90" fillId="0" borderId="0" xfId="0" applyNumberFormat="1" applyFont="1" applyAlignment="1" applyProtection="1">
      <alignment horizontal="left" vertical="top" wrapText="1" shrinkToFit="1"/>
      <protection locked="0"/>
    </xf>
    <xf numFmtId="49" fontId="16" fillId="0" borderId="0" xfId="0" applyNumberFormat="1" applyFont="1" applyAlignment="1" applyProtection="1">
      <alignment horizontal="left" vertical="top" shrinkToFit="1"/>
      <protection locked="0"/>
    </xf>
    <xf numFmtId="0" fontId="13" fillId="6" borderId="147" xfId="0" applyFont="1" applyFill="1" applyBorder="1" applyAlignment="1" applyProtection="1">
      <alignment horizontal="center" vertical="center"/>
      <protection locked="0"/>
    </xf>
    <xf numFmtId="0" fontId="16" fillId="6" borderId="148" xfId="0" applyFont="1" applyFill="1" applyBorder="1" applyAlignment="1" applyProtection="1">
      <alignment vertical="center"/>
      <protection locked="0"/>
    </xf>
    <xf numFmtId="0" fontId="16" fillId="6" borderId="149" xfId="0" applyFont="1" applyFill="1" applyBorder="1" applyAlignment="1" applyProtection="1">
      <alignment vertical="center"/>
      <protection locked="0"/>
    </xf>
    <xf numFmtId="0" fontId="13" fillId="6" borderId="141" xfId="0" applyFont="1" applyFill="1" applyBorder="1" applyAlignment="1" applyProtection="1">
      <alignment horizontal="center" vertical="center"/>
      <protection locked="0"/>
    </xf>
    <xf numFmtId="0" fontId="16" fillId="6" borderId="6" xfId="0" applyFont="1" applyFill="1" applyBorder="1" applyAlignment="1" applyProtection="1">
      <alignment vertical="center"/>
      <protection locked="0"/>
    </xf>
    <xf numFmtId="0" fontId="16" fillId="6" borderId="74" xfId="0" applyFont="1" applyFill="1" applyBorder="1" applyAlignment="1" applyProtection="1">
      <alignment vertical="center"/>
      <protection locked="0"/>
    </xf>
    <xf numFmtId="0" fontId="14" fillId="5" borderId="57" xfId="0" applyFont="1" applyFill="1" applyBorder="1" applyAlignment="1" applyProtection="1">
      <alignment vertical="center" wrapText="1" shrinkToFit="1"/>
      <protection locked="0"/>
    </xf>
    <xf numFmtId="0" fontId="16" fillId="5" borderId="1" xfId="0" applyFont="1" applyFill="1" applyBorder="1" applyAlignment="1" applyProtection="1">
      <alignment horizontal="center" vertical="center" wrapText="1" shrinkToFit="1"/>
      <protection locked="0"/>
    </xf>
    <xf numFmtId="0" fontId="16" fillId="5" borderId="0" xfId="0" applyFont="1" applyFill="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16" fillId="5" borderId="5" xfId="0" applyFont="1" applyFill="1" applyBorder="1" applyAlignment="1" applyProtection="1">
      <alignment horizontal="center" vertical="center" shrinkToFit="1"/>
      <protection locked="0"/>
    </xf>
    <xf numFmtId="0" fontId="16" fillId="5" borderId="72" xfId="0" applyFont="1" applyFill="1" applyBorder="1" applyAlignment="1" applyProtection="1">
      <alignment horizontal="center" vertical="center" shrinkToFit="1"/>
      <protection locked="0"/>
    </xf>
    <xf numFmtId="49" fontId="13" fillId="6" borderId="152" xfId="0" applyNumberFormat="1" applyFont="1" applyFill="1" applyBorder="1" applyAlignment="1" applyProtection="1">
      <alignment horizontal="center" vertical="center"/>
      <protection locked="0"/>
    </xf>
    <xf numFmtId="49" fontId="13" fillId="6" borderId="106" xfId="0" applyNumberFormat="1" applyFont="1" applyFill="1" applyBorder="1" applyAlignment="1" applyProtection="1">
      <alignment horizontal="center" vertical="center"/>
      <protection locked="0"/>
    </xf>
    <xf numFmtId="0" fontId="16" fillId="6" borderId="77" xfId="0" applyFont="1" applyFill="1" applyBorder="1" applyAlignment="1" applyProtection="1">
      <alignment vertical="center" wrapText="1"/>
      <protection locked="0"/>
    </xf>
    <xf numFmtId="0" fontId="16" fillId="6" borderId="153" xfId="0" applyFont="1" applyFill="1" applyBorder="1" applyAlignment="1" applyProtection="1">
      <alignment vertical="center" wrapText="1"/>
      <protection locked="0"/>
    </xf>
    <xf numFmtId="194" fontId="16" fillId="14" borderId="77" xfId="0" applyNumberFormat="1" applyFont="1" applyFill="1" applyBorder="1" applyAlignment="1" applyProtection="1">
      <alignment vertical="center"/>
      <protection locked="0"/>
    </xf>
    <xf numFmtId="49" fontId="13" fillId="6" borderId="133" xfId="0" applyNumberFormat="1" applyFont="1" applyFill="1" applyBorder="1" applyAlignment="1" applyProtection="1">
      <alignment horizontal="center" vertical="center"/>
      <protection locked="0"/>
    </xf>
    <xf numFmtId="49" fontId="13" fillId="6" borderId="154" xfId="0" applyNumberFormat="1" applyFont="1" applyFill="1" applyBorder="1" applyAlignment="1" applyProtection="1">
      <alignment horizontal="center" vertical="center"/>
      <protection locked="0"/>
    </xf>
    <xf numFmtId="49" fontId="16" fillId="6" borderId="148" xfId="0" applyNumberFormat="1" applyFont="1" applyFill="1" applyBorder="1" applyAlignment="1" applyProtection="1">
      <alignment vertical="center"/>
      <protection locked="0"/>
    </xf>
    <xf numFmtId="49" fontId="16" fillId="6" borderId="149" xfId="0" applyNumberFormat="1" applyFont="1" applyFill="1" applyBorder="1" applyAlignment="1" applyProtection="1">
      <alignment vertical="center"/>
      <protection locked="0"/>
    </xf>
    <xf numFmtId="0" fontId="14" fillId="5" borderId="150" xfId="0" applyFont="1" applyFill="1" applyBorder="1" applyAlignment="1" applyProtection="1">
      <alignment vertical="center" wrapText="1" shrinkToFit="1"/>
      <protection locked="0"/>
    </xf>
    <xf numFmtId="0" fontId="14" fillId="5" borderId="99" xfId="0" applyFont="1" applyFill="1" applyBorder="1" applyAlignment="1" applyProtection="1">
      <alignment vertical="center" wrapText="1" shrinkToFit="1"/>
      <protection locked="0"/>
    </xf>
    <xf numFmtId="49" fontId="16" fillId="5" borderId="1" xfId="0" applyNumberFormat="1" applyFont="1" applyFill="1" applyBorder="1" applyAlignment="1" applyProtection="1">
      <alignment horizontal="center" vertical="center" wrapText="1" shrinkToFit="1"/>
      <protection locked="0"/>
    </xf>
    <xf numFmtId="49" fontId="16" fillId="5" borderId="0" xfId="0" applyNumberFormat="1" applyFont="1" applyFill="1" applyAlignment="1" applyProtection="1">
      <alignment horizontal="center" vertical="center" shrinkToFit="1"/>
      <protection locked="0"/>
    </xf>
    <xf numFmtId="49" fontId="16" fillId="5" borderId="63" xfId="0" applyNumberFormat="1" applyFont="1" applyFill="1" applyBorder="1" applyAlignment="1" applyProtection="1">
      <alignment horizontal="center" vertical="center" shrinkToFit="1"/>
      <protection locked="0"/>
    </xf>
    <xf numFmtId="49" fontId="16" fillId="5" borderId="10" xfId="0" applyNumberFormat="1" applyFont="1" applyFill="1" applyBorder="1" applyAlignment="1" applyProtection="1">
      <alignment horizontal="center" vertical="center" shrinkToFit="1"/>
      <protection locked="0"/>
    </xf>
    <xf numFmtId="49" fontId="16" fillId="5" borderId="5" xfId="0" applyNumberFormat="1" applyFont="1" applyFill="1" applyBorder="1" applyAlignment="1" applyProtection="1">
      <alignment horizontal="center" vertical="center" shrinkToFit="1"/>
      <protection locked="0"/>
    </xf>
    <xf numFmtId="49" fontId="16" fillId="5" borderId="72" xfId="0" applyNumberFormat="1" applyFont="1" applyFill="1" applyBorder="1" applyAlignment="1" applyProtection="1">
      <alignment horizontal="center" vertical="center" shrinkToFit="1"/>
      <protection locked="0"/>
    </xf>
    <xf numFmtId="49" fontId="16" fillId="6" borderId="77" xfId="0" applyNumberFormat="1" applyFont="1" applyFill="1" applyBorder="1" applyAlignment="1" applyProtection="1">
      <alignment vertical="center" wrapText="1"/>
      <protection locked="0"/>
    </xf>
    <xf numFmtId="49" fontId="16" fillId="6" borderId="153" xfId="0" applyNumberFormat="1" applyFont="1" applyFill="1" applyBorder="1" applyAlignment="1" applyProtection="1">
      <alignment vertical="center" wrapText="1"/>
      <protection locked="0"/>
    </xf>
    <xf numFmtId="49" fontId="13" fillId="6" borderId="10" xfId="0" applyNumberFormat="1" applyFont="1" applyFill="1" applyBorder="1" applyAlignment="1" applyProtection="1">
      <alignment horizontal="center" vertical="center"/>
      <protection locked="0"/>
    </xf>
    <xf numFmtId="49" fontId="13" fillId="6" borderId="102" xfId="0" applyNumberFormat="1" applyFont="1" applyFill="1" applyBorder="1" applyAlignment="1" applyProtection="1">
      <alignment horizontal="center" vertical="center"/>
      <protection locked="0"/>
    </xf>
    <xf numFmtId="49" fontId="16" fillId="6" borderId="5" xfId="0" applyNumberFormat="1" applyFont="1" applyFill="1" applyBorder="1" applyAlignment="1" applyProtection="1">
      <alignment vertical="center" wrapText="1"/>
      <protection locked="0"/>
    </xf>
    <xf numFmtId="49" fontId="16" fillId="6" borderId="8" xfId="0" applyNumberFormat="1" applyFont="1" applyFill="1" applyBorder="1" applyAlignment="1" applyProtection="1">
      <alignment vertical="center" wrapText="1"/>
      <protection locked="0"/>
    </xf>
    <xf numFmtId="49" fontId="16" fillId="6" borderId="95" xfId="0" applyNumberFormat="1" applyFont="1" applyFill="1" applyBorder="1" applyAlignment="1" applyProtection="1">
      <alignment vertical="center" wrapText="1"/>
      <protection locked="0"/>
    </xf>
    <xf numFmtId="49" fontId="16" fillId="6" borderId="127" xfId="0" applyNumberFormat="1" applyFont="1" applyFill="1" applyBorder="1" applyAlignment="1" applyProtection="1">
      <alignment vertical="center" wrapText="1"/>
      <protection locked="0"/>
    </xf>
    <xf numFmtId="194" fontId="16" fillId="14" borderId="95" xfId="0" applyNumberFormat="1" applyFont="1" applyFill="1" applyBorder="1" applyAlignment="1" applyProtection="1">
      <alignment vertical="center"/>
      <protection locked="0"/>
    </xf>
    <xf numFmtId="49" fontId="13" fillId="6" borderId="1" xfId="0" applyNumberFormat="1" applyFont="1" applyFill="1" applyBorder="1" applyAlignment="1" applyProtection="1">
      <alignment horizontal="center" vertical="center"/>
      <protection locked="0"/>
    </xf>
    <xf numFmtId="49" fontId="13" fillId="6" borderId="104" xfId="0" applyNumberFormat="1" applyFont="1" applyFill="1" applyBorder="1" applyAlignment="1" applyProtection="1">
      <alignment horizontal="center" vertical="center"/>
      <protection locked="0"/>
    </xf>
    <xf numFmtId="0" fontId="16" fillId="6" borderId="0" xfId="0" applyFont="1" applyFill="1" applyAlignment="1" applyProtection="1">
      <alignment vertical="center" shrinkToFit="1"/>
      <protection locked="0"/>
    </xf>
    <xf numFmtId="0" fontId="16" fillId="6" borderId="46" xfId="0" applyFont="1" applyFill="1" applyBorder="1" applyAlignment="1" applyProtection="1">
      <alignment vertical="center" shrinkToFit="1"/>
      <protection locked="0"/>
    </xf>
    <xf numFmtId="194" fontId="16" fillId="14" borderId="156" xfId="0" applyNumberFormat="1" applyFont="1" applyFill="1" applyBorder="1" applyAlignment="1" applyProtection="1">
      <alignment vertical="center"/>
      <protection locked="0"/>
    </xf>
    <xf numFmtId="49" fontId="13" fillId="6" borderId="142" xfId="0" applyNumberFormat="1" applyFont="1" applyFill="1" applyBorder="1" applyAlignment="1" applyProtection="1">
      <alignment horizontal="center" vertical="center" shrinkToFit="1"/>
      <protection locked="0"/>
    </xf>
    <xf numFmtId="49" fontId="13" fillId="6" borderId="103" xfId="0" applyNumberFormat="1" applyFont="1" applyFill="1" applyBorder="1" applyAlignment="1" applyProtection="1">
      <alignment horizontal="center" vertical="center" shrinkToFit="1"/>
      <protection locked="0"/>
    </xf>
    <xf numFmtId="176" fontId="13" fillId="12" borderId="0" xfId="0" applyNumberFormat="1" applyFont="1" applyFill="1" applyAlignment="1" applyProtection="1">
      <alignment vertical="center"/>
    </xf>
    <xf numFmtId="49" fontId="13" fillId="6" borderId="10" xfId="0" applyNumberFormat="1" applyFont="1" applyFill="1" applyBorder="1" applyAlignment="1" applyProtection="1">
      <alignment horizontal="center" vertical="center" shrinkToFit="1"/>
      <protection locked="0"/>
    </xf>
    <xf numFmtId="49" fontId="13" fillId="6" borderId="102" xfId="0" applyNumberFormat="1" applyFont="1" applyFill="1" applyBorder="1" applyAlignment="1" applyProtection="1">
      <alignment horizontal="center" vertical="center" shrinkToFit="1"/>
      <protection locked="0"/>
    </xf>
    <xf numFmtId="194" fontId="16" fillId="14" borderId="33" xfId="0" applyNumberFormat="1" applyFont="1" applyFill="1" applyBorder="1" applyAlignment="1" applyProtection="1">
      <alignment vertical="center"/>
      <protection locked="0"/>
    </xf>
    <xf numFmtId="49" fontId="13" fillId="6" borderId="5" xfId="0" applyNumberFormat="1" applyFont="1" applyFill="1" applyBorder="1" applyAlignment="1" applyProtection="1">
      <alignment vertical="center" shrinkToFit="1"/>
      <protection locked="0"/>
    </xf>
    <xf numFmtId="49" fontId="13" fillId="6" borderId="8" xfId="0" applyNumberFormat="1" applyFont="1" applyFill="1" applyBorder="1" applyAlignment="1" applyProtection="1">
      <alignment vertical="center" shrinkToFit="1"/>
      <protection locked="0"/>
    </xf>
    <xf numFmtId="176" fontId="16" fillId="0" borderId="93" xfId="0" applyNumberFormat="1" applyFont="1" applyBorder="1" applyAlignment="1" applyProtection="1">
      <alignment vertical="center"/>
      <protection locked="0"/>
    </xf>
    <xf numFmtId="0" fontId="20" fillId="6" borderId="55" xfId="0" applyFont="1" applyFill="1" applyBorder="1" applyAlignment="1" applyProtection="1">
      <alignment horizontal="center" vertical="center" shrinkToFit="1"/>
      <protection locked="0"/>
    </xf>
    <xf numFmtId="0" fontId="20" fillId="6" borderId="53" xfId="0" applyFont="1" applyFill="1" applyBorder="1" applyAlignment="1" applyProtection="1">
      <alignment horizontal="center" vertical="center" shrinkToFit="1"/>
      <protection locked="0"/>
    </xf>
    <xf numFmtId="0" fontId="13" fillId="0" borderId="67" xfId="0" applyFont="1" applyBorder="1" applyAlignment="1" applyProtection="1">
      <alignment vertical="center"/>
      <protection locked="0"/>
    </xf>
    <xf numFmtId="0" fontId="13" fillId="0" borderId="6" xfId="0" applyFont="1" applyBorder="1" applyAlignment="1" applyProtection="1">
      <alignment vertical="center"/>
      <protection locked="0"/>
    </xf>
    <xf numFmtId="0" fontId="13" fillId="0" borderId="64" xfId="0" applyFont="1" applyBorder="1" applyAlignment="1" applyProtection="1">
      <alignment vertical="center"/>
      <protection locked="0"/>
    </xf>
    <xf numFmtId="0" fontId="16" fillId="5" borderId="136" xfId="0" applyFont="1" applyFill="1" applyBorder="1" applyAlignment="1" applyProtection="1">
      <alignment horizontal="center" vertical="center"/>
      <protection locked="0"/>
    </xf>
    <xf numFmtId="0" fontId="16" fillId="5" borderId="13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protection locked="0"/>
    </xf>
    <xf numFmtId="0" fontId="13" fillId="5" borderId="50" xfId="0" applyFont="1" applyFill="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41" fontId="14" fillId="12" borderId="5" xfId="0" applyNumberFormat="1" applyFont="1" applyFill="1" applyBorder="1" applyAlignment="1" applyProtection="1">
      <alignment horizontal="center" vertical="center"/>
    </xf>
    <xf numFmtId="0" fontId="14" fillId="6" borderId="0" xfId="0" applyFont="1" applyFill="1" applyAlignment="1" applyProtection="1">
      <alignment horizontal="center" vertical="center"/>
      <protection locked="0"/>
    </xf>
    <xf numFmtId="0" fontId="14" fillId="6" borderId="46" xfId="0" applyFont="1" applyFill="1" applyBorder="1" applyAlignment="1" applyProtection="1">
      <alignment horizontal="center" vertical="center"/>
      <protection locked="0"/>
    </xf>
    <xf numFmtId="41" fontId="0" fillId="12" borderId="3" xfId="0" applyNumberFormat="1" applyFont="1" applyFill="1" applyBorder="1" applyAlignment="1" applyProtection="1">
      <alignment horizontal="center" vertical="top" wrapText="1"/>
    </xf>
    <xf numFmtId="41" fontId="0" fillId="12" borderId="0" xfId="0" applyNumberFormat="1" applyFont="1" applyFill="1" applyAlignment="1" applyProtection="1">
      <alignment horizontal="center" vertical="top" wrapText="1"/>
    </xf>
    <xf numFmtId="0" fontId="14" fillId="0" borderId="0" xfId="0" applyFont="1" applyAlignment="1" applyProtection="1">
      <alignment horizontal="left" vertical="top" wrapText="1" shrinkToFit="1"/>
      <protection locked="0"/>
    </xf>
    <xf numFmtId="0" fontId="14" fillId="0" borderId="0" xfId="0" applyFont="1" applyAlignment="1" applyProtection="1">
      <alignment horizontal="left" vertical="top" shrinkToFit="1"/>
      <protection locked="0"/>
    </xf>
    <xf numFmtId="0" fontId="18" fillId="4" borderId="22" xfId="0" applyFont="1" applyFill="1" applyBorder="1" applyAlignment="1" applyProtection="1">
      <alignment horizontal="center" vertical="center" wrapText="1"/>
      <protection locked="0"/>
    </xf>
    <xf numFmtId="0" fontId="18" fillId="4" borderId="66" xfId="0" applyFont="1" applyFill="1" applyBorder="1" applyAlignment="1" applyProtection="1">
      <alignment horizontal="center" vertical="center" wrapText="1"/>
      <protection locked="0"/>
    </xf>
    <xf numFmtId="0" fontId="14" fillId="6" borderId="21" xfId="0" applyFont="1" applyFill="1" applyBorder="1" applyAlignment="1" applyProtection="1">
      <alignment horizontal="center" vertical="center" wrapText="1" shrinkToFit="1"/>
      <protection locked="0"/>
    </xf>
    <xf numFmtId="0" fontId="14" fillId="6" borderId="22" xfId="0" applyFont="1" applyFill="1" applyBorder="1" applyAlignment="1" applyProtection="1">
      <alignment horizontal="center" vertical="center" shrinkToFit="1"/>
      <protection locked="0"/>
    </xf>
    <xf numFmtId="0" fontId="14" fillId="6" borderId="66" xfId="0" applyFont="1" applyFill="1" applyBorder="1" applyAlignment="1" applyProtection="1">
      <alignment horizontal="center" vertical="center" shrinkToFit="1"/>
      <protection locked="0"/>
    </xf>
    <xf numFmtId="176" fontId="13" fillId="12" borderId="22" xfId="0" applyNumberFormat="1" applyFont="1" applyFill="1" applyBorder="1" applyAlignment="1" applyProtection="1">
      <alignment vertical="center"/>
    </xf>
    <xf numFmtId="0" fontId="13" fillId="5" borderId="57" xfId="0" applyFont="1" applyFill="1" applyBorder="1" applyAlignment="1" applyProtection="1">
      <alignment horizontal="center" vertical="center"/>
      <protection locked="0"/>
    </xf>
    <xf numFmtId="0" fontId="16" fillId="5" borderId="57" xfId="0" applyFont="1" applyFill="1" applyBorder="1" applyAlignment="1" applyProtection="1">
      <alignment horizontal="center" vertical="center"/>
      <protection locked="0"/>
    </xf>
    <xf numFmtId="0" fontId="13" fillId="5" borderId="97" xfId="0" applyFont="1" applyFill="1" applyBorder="1" applyAlignment="1" applyProtection="1">
      <alignment horizontal="center" vertical="center"/>
      <protection locked="0"/>
    </xf>
    <xf numFmtId="0" fontId="13" fillId="5" borderId="132" xfId="0" applyFont="1" applyFill="1" applyBorder="1" applyAlignment="1" applyProtection="1">
      <alignment horizontal="center" vertical="center"/>
      <protection locked="0"/>
    </xf>
    <xf numFmtId="176" fontId="13" fillId="12" borderId="3" xfId="0" applyNumberFormat="1" applyFont="1" applyFill="1" applyBorder="1" applyAlignment="1" applyProtection="1">
      <alignment vertical="center"/>
    </xf>
    <xf numFmtId="176" fontId="13" fillId="12" borderId="14" xfId="0" applyNumberFormat="1" applyFont="1" applyFill="1" applyBorder="1" applyAlignment="1" applyProtection="1">
      <alignment vertical="center"/>
    </xf>
    <xf numFmtId="0" fontId="16" fillId="0" borderId="71" xfId="0" applyFont="1" applyBorder="1" applyAlignment="1" applyProtection="1">
      <alignment horizontal="center" vertical="center"/>
      <protection locked="0"/>
    </xf>
    <xf numFmtId="49" fontId="13" fillId="6" borderId="139" xfId="0" applyNumberFormat="1" applyFont="1" applyFill="1" applyBorder="1" applyAlignment="1" applyProtection="1">
      <alignment horizontal="center" vertical="center"/>
      <protection locked="0"/>
    </xf>
    <xf numFmtId="49" fontId="13" fillId="6" borderId="101" xfId="0" applyNumberFormat="1" applyFont="1" applyFill="1" applyBorder="1" applyAlignment="1" applyProtection="1">
      <alignment horizontal="center" vertical="center"/>
      <protection locked="0"/>
    </xf>
    <xf numFmtId="0" fontId="16" fillId="6" borderId="218" xfId="0" applyFont="1" applyFill="1" applyBorder="1" applyAlignment="1" applyProtection="1">
      <alignment horizontal="left" vertical="center" shrinkToFit="1"/>
      <protection locked="0"/>
    </xf>
    <xf numFmtId="0" fontId="16" fillId="6" borderId="219" xfId="0" applyFont="1" applyFill="1" applyBorder="1" applyAlignment="1" applyProtection="1">
      <alignment horizontal="left" vertical="center" shrinkToFit="1"/>
      <protection locked="0"/>
    </xf>
    <xf numFmtId="0" fontId="16" fillId="6" borderId="220" xfId="0" applyFont="1" applyFill="1" applyBorder="1" applyAlignment="1" applyProtection="1">
      <alignment horizontal="left" vertical="center" shrinkToFit="1"/>
      <protection locked="0"/>
    </xf>
    <xf numFmtId="176" fontId="18" fillId="12" borderId="0" xfId="0" applyNumberFormat="1"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49" fontId="13" fillId="5" borderId="163" xfId="0" applyNumberFormat="1" applyFont="1" applyFill="1" applyBorder="1" applyAlignment="1" applyProtection="1">
      <alignment horizontal="center" vertical="center"/>
      <protection locked="0"/>
    </xf>
    <xf numFmtId="49" fontId="13" fillId="5" borderId="160" xfId="0" applyNumberFormat="1" applyFont="1" applyFill="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176" fontId="18" fillId="12" borderId="69" xfId="0" applyNumberFormat="1" applyFont="1" applyFill="1" applyBorder="1" applyAlignment="1" applyProtection="1">
      <alignment vertical="center"/>
    </xf>
    <xf numFmtId="49" fontId="13" fillId="5" borderId="118" xfId="0" applyNumberFormat="1" applyFont="1" applyFill="1" applyBorder="1" applyAlignment="1" applyProtection="1">
      <alignment horizontal="center" vertical="center"/>
      <protection locked="0"/>
    </xf>
    <xf numFmtId="0" fontId="13" fillId="5" borderId="153" xfId="0" applyFont="1" applyFill="1" applyBorder="1" applyAlignment="1" applyProtection="1">
      <alignment horizontal="center" vertical="center"/>
      <protection locked="0"/>
    </xf>
    <xf numFmtId="176" fontId="18" fillId="12" borderId="33" xfId="0" applyNumberFormat="1" applyFont="1" applyFill="1" applyBorder="1" applyAlignment="1" applyProtection="1">
      <alignment vertical="center"/>
    </xf>
    <xf numFmtId="0" fontId="13" fillId="5" borderId="67" xfId="0" applyFont="1" applyFill="1" applyBorder="1" applyAlignment="1" applyProtection="1">
      <alignment horizontal="center" vertical="center" textRotation="255" shrinkToFit="1"/>
      <protection locked="0"/>
    </xf>
    <xf numFmtId="0" fontId="13" fillId="5" borderId="48" xfId="0" applyFont="1" applyFill="1" applyBorder="1" applyAlignment="1" applyProtection="1">
      <alignment horizontal="center" vertical="center" textRotation="255" shrinkToFit="1"/>
      <protection locked="0"/>
    </xf>
    <xf numFmtId="0" fontId="13" fillId="5" borderId="32" xfId="0" applyFont="1" applyFill="1" applyBorder="1" applyAlignment="1" applyProtection="1">
      <alignment horizontal="center" vertical="center" textRotation="255" shrinkToFit="1"/>
      <protection locked="0"/>
    </xf>
    <xf numFmtId="0" fontId="13" fillId="5" borderId="46" xfId="0" applyFont="1" applyFill="1" applyBorder="1" applyAlignment="1" applyProtection="1">
      <alignment horizontal="center" vertical="center" textRotation="255" shrinkToFit="1"/>
      <protection locked="0"/>
    </xf>
    <xf numFmtId="0" fontId="18" fillId="5" borderId="32" xfId="0" applyFont="1" applyFill="1" applyBorder="1" applyAlignment="1" applyProtection="1">
      <alignment horizontal="center" vertical="center" textRotation="255" shrinkToFit="1"/>
      <protection locked="0"/>
    </xf>
    <xf numFmtId="0" fontId="18" fillId="5" borderId="46" xfId="0" applyFont="1" applyFill="1" applyBorder="1" applyAlignment="1" applyProtection="1">
      <alignment horizontal="center" vertical="center" textRotation="255" shrinkToFit="1"/>
      <protection locked="0"/>
    </xf>
    <xf numFmtId="0" fontId="18" fillId="5" borderId="164" xfId="0" applyFont="1" applyFill="1" applyBorder="1" applyAlignment="1" applyProtection="1">
      <alignment horizontal="center" vertical="center"/>
      <protection locked="0"/>
    </xf>
    <xf numFmtId="0" fontId="13" fillId="5" borderId="164" xfId="0" applyFont="1" applyFill="1" applyBorder="1" applyAlignment="1" applyProtection="1">
      <alignment horizontal="center" vertical="center"/>
      <protection locked="0"/>
    </xf>
    <xf numFmtId="0" fontId="14" fillId="5" borderId="134" xfId="0" applyFont="1" applyFill="1" applyBorder="1" applyAlignment="1" applyProtection="1">
      <alignment vertical="center"/>
      <protection locked="0"/>
    </xf>
    <xf numFmtId="0" fontId="14" fillId="5" borderId="161" xfId="0" applyFont="1" applyFill="1" applyBorder="1" applyAlignment="1" applyProtection="1">
      <alignment vertical="center"/>
      <protection locked="0"/>
    </xf>
    <xf numFmtId="49" fontId="13" fillId="5" borderId="162" xfId="0" applyNumberFormat="1" applyFont="1" applyFill="1" applyBorder="1" applyAlignment="1" applyProtection="1">
      <alignment horizontal="center" vertical="center"/>
      <protection locked="0"/>
    </xf>
    <xf numFmtId="49" fontId="13" fillId="5" borderId="126" xfId="0" applyNumberFormat="1" applyFont="1" applyFill="1" applyBorder="1" applyAlignment="1" applyProtection="1">
      <alignment horizontal="center" vertical="center"/>
      <protection locked="0"/>
    </xf>
    <xf numFmtId="176" fontId="18" fillId="12" borderId="93" xfId="0" applyNumberFormat="1" applyFont="1" applyFill="1" applyBorder="1" applyAlignment="1" applyProtection="1">
      <alignment vertical="center"/>
    </xf>
    <xf numFmtId="49" fontId="13" fillId="5" borderId="36" xfId="0" applyNumberFormat="1" applyFont="1" applyFill="1" applyBorder="1" applyAlignment="1" applyProtection="1">
      <alignment horizontal="center" vertical="center"/>
      <protection locked="0"/>
    </xf>
    <xf numFmtId="49" fontId="13" fillId="5" borderId="114" xfId="0" applyNumberFormat="1" applyFont="1" applyFill="1" applyBorder="1" applyAlignment="1" applyProtection="1">
      <alignment horizontal="center" vertical="center"/>
      <protection locked="0"/>
    </xf>
    <xf numFmtId="0" fontId="16" fillId="6" borderId="33" xfId="0" applyFont="1" applyFill="1" applyBorder="1" applyAlignment="1" applyProtection="1">
      <alignment vertical="center" wrapText="1"/>
      <protection locked="0"/>
    </xf>
    <xf numFmtId="0" fontId="16" fillId="6" borderId="114" xfId="0" applyFont="1" applyFill="1" applyBorder="1" applyAlignment="1" applyProtection="1">
      <alignment vertical="center" wrapText="1"/>
      <protection locked="0"/>
    </xf>
    <xf numFmtId="0" fontId="16" fillId="6" borderId="133" xfId="0" applyFont="1" applyFill="1" applyBorder="1" applyAlignment="1" applyProtection="1">
      <alignment vertical="center" shrinkToFit="1"/>
      <protection locked="0"/>
    </xf>
    <xf numFmtId="0" fontId="16" fillId="6" borderId="95" xfId="0" applyFont="1" applyFill="1" applyBorder="1" applyAlignment="1" applyProtection="1">
      <alignment vertical="center" shrinkToFit="1"/>
      <protection locked="0"/>
    </xf>
    <xf numFmtId="0" fontId="16" fillId="6" borderId="127" xfId="0" applyFont="1" applyFill="1" applyBorder="1" applyAlignment="1" applyProtection="1">
      <alignment vertical="center" shrinkToFit="1"/>
      <protection locked="0"/>
    </xf>
    <xf numFmtId="0" fontId="16" fillId="6" borderId="47" xfId="0" applyFont="1" applyFill="1" applyBorder="1" applyAlignment="1" applyProtection="1">
      <alignment vertical="center" shrinkToFit="1"/>
      <protection locked="0"/>
    </xf>
    <xf numFmtId="0" fontId="12" fillId="6" borderId="3" xfId="0" applyFont="1" applyFill="1" applyBorder="1" applyAlignment="1" applyProtection="1">
      <alignment horizontal="center" vertical="center"/>
      <protection locked="0"/>
    </xf>
    <xf numFmtId="0" fontId="12" fillId="6" borderId="29" xfId="0" applyFont="1" applyFill="1" applyBorder="1" applyAlignment="1" applyProtection="1">
      <alignment horizontal="center" vertical="center"/>
      <protection locked="0"/>
    </xf>
    <xf numFmtId="0" fontId="12" fillId="6" borderId="16" xfId="0" applyFont="1" applyFill="1" applyBorder="1" applyAlignment="1" applyProtection="1">
      <alignment horizontal="center" vertical="center"/>
      <protection locked="0"/>
    </xf>
    <xf numFmtId="0" fontId="13" fillId="6" borderId="36" xfId="0" applyFont="1" applyFill="1" applyBorder="1" applyAlignment="1" applyProtection="1">
      <alignment vertical="center" wrapText="1"/>
      <protection locked="0"/>
    </xf>
    <xf numFmtId="0" fontId="0" fillId="0" borderId="33" xfId="0" applyFont="1" applyBorder="1" applyAlignment="1" applyProtection="1">
      <alignment vertical="center"/>
      <protection locked="0"/>
    </xf>
    <xf numFmtId="0" fontId="0" fillId="0" borderId="0" xfId="0" applyFont="1" applyAlignment="1" applyProtection="1">
      <alignment vertical="center"/>
      <protection locked="0"/>
    </xf>
    <xf numFmtId="0" fontId="0" fillId="0" borderId="63" xfId="0" applyFont="1" applyBorder="1" applyAlignment="1" applyProtection="1">
      <alignment vertical="center"/>
      <protection locked="0"/>
    </xf>
    <xf numFmtId="49" fontId="13" fillId="5" borderId="68" xfId="0" applyNumberFormat="1" applyFont="1" applyFill="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4" fillId="6" borderId="10" xfId="0" applyFont="1" applyFill="1" applyBorder="1" applyAlignment="1" applyProtection="1">
      <alignment horizontal="center" vertical="center" wrapText="1"/>
      <protection locked="0"/>
    </xf>
    <xf numFmtId="0" fontId="16" fillId="6" borderId="3" xfId="0" applyFont="1" applyFill="1" applyBorder="1" applyAlignment="1" applyProtection="1">
      <alignment horizontal="center" vertical="center"/>
      <protection locked="0"/>
    </xf>
    <xf numFmtId="0" fontId="16" fillId="6" borderId="29" xfId="0" applyFont="1" applyFill="1" applyBorder="1" applyAlignment="1" applyProtection="1">
      <alignment horizontal="center" vertical="center"/>
      <protection locked="0"/>
    </xf>
    <xf numFmtId="0" fontId="13" fillId="5" borderId="68" xfId="0" applyFont="1" applyFill="1" applyBorder="1" applyAlignment="1" applyProtection="1">
      <alignment horizontal="center" vertical="center" textRotation="255" shrinkToFit="1"/>
      <protection locked="0"/>
    </xf>
    <xf numFmtId="0" fontId="13" fillId="5" borderId="84" xfId="0" applyFont="1" applyFill="1" applyBorder="1" applyAlignment="1" applyProtection="1">
      <alignment horizontal="center" vertical="center" textRotation="255" shrinkToFit="1"/>
      <protection locked="0"/>
    </xf>
    <xf numFmtId="0" fontId="13" fillId="0" borderId="0" xfId="0" applyFont="1" applyBorder="1" applyAlignment="1" applyProtection="1">
      <alignment horizontal="left" vertical="center"/>
      <protection locked="0"/>
    </xf>
    <xf numFmtId="0" fontId="16" fillId="0" borderId="0" xfId="0" applyFont="1" applyFill="1" applyBorder="1" applyAlignment="1" applyProtection="1">
      <alignment vertical="center" wrapText="1" shrinkToFit="1"/>
      <protection locked="0"/>
    </xf>
    <xf numFmtId="0" fontId="16" fillId="0" borderId="0" xfId="0" applyFont="1" applyFill="1" applyBorder="1" applyAlignment="1" applyProtection="1">
      <alignment horizontal="left" vertical="center" shrinkToFit="1"/>
      <protection locked="0"/>
    </xf>
    <xf numFmtId="0" fontId="16" fillId="0" borderId="63" xfId="0" applyFont="1" applyFill="1" applyBorder="1" applyAlignment="1" applyProtection="1">
      <alignment horizontal="left" vertical="center" shrinkToFit="1"/>
      <protection locked="0"/>
    </xf>
    <xf numFmtId="0" fontId="16" fillId="0" borderId="0" xfId="0" applyFont="1" applyBorder="1" applyAlignment="1" applyProtection="1">
      <alignment vertical="center"/>
      <protection locked="0"/>
    </xf>
    <xf numFmtId="0" fontId="16" fillId="0" borderId="63" xfId="0" applyFont="1" applyBorder="1" applyAlignment="1" applyProtection="1">
      <alignment vertical="center"/>
      <protection locked="0"/>
    </xf>
    <xf numFmtId="0" fontId="29" fillId="5" borderId="54" xfId="0" applyFont="1" applyFill="1" applyBorder="1" applyAlignment="1" applyProtection="1">
      <alignment horizontal="center" vertical="center"/>
      <protection locked="0"/>
    </xf>
    <xf numFmtId="0" fontId="29" fillId="5" borderId="32" xfId="0" applyFont="1" applyFill="1" applyBorder="1" applyAlignment="1" applyProtection="1">
      <alignment horizontal="center" vertical="center"/>
      <protection locked="0"/>
    </xf>
    <xf numFmtId="0" fontId="14" fillId="6" borderId="0" xfId="0" applyFont="1" applyFill="1" applyBorder="1" applyAlignment="1" applyProtection="1">
      <alignment horizontal="left" vertical="top" wrapText="1"/>
      <protection locked="0"/>
    </xf>
    <xf numFmtId="0" fontId="14" fillId="6" borderId="46" xfId="0" applyFont="1" applyFill="1" applyBorder="1" applyAlignment="1" applyProtection="1">
      <alignment horizontal="left" vertical="top" wrapText="1"/>
      <protection locked="0"/>
    </xf>
    <xf numFmtId="0" fontId="14" fillId="6" borderId="5" xfId="0" applyFont="1" applyFill="1" applyBorder="1" applyAlignment="1" applyProtection="1">
      <alignment horizontal="left" vertical="top" wrapText="1"/>
      <protection locked="0"/>
    </xf>
    <xf numFmtId="0" fontId="40" fillId="0" borderId="3" xfId="0" applyFont="1" applyBorder="1" applyAlignment="1" applyProtection="1">
      <alignment vertical="center" shrinkToFit="1"/>
      <protection locked="0"/>
    </xf>
    <xf numFmtId="0" fontId="40" fillId="0" borderId="71" xfId="0" applyFont="1" applyBorder="1" applyAlignment="1" applyProtection="1">
      <alignment vertical="center" shrinkToFit="1"/>
      <protection locked="0"/>
    </xf>
    <xf numFmtId="0" fontId="14" fillId="6" borderId="91" xfId="0" applyFont="1" applyFill="1" applyBorder="1" applyAlignment="1" applyProtection="1">
      <alignment horizontal="left" vertical="center" shrinkToFit="1"/>
      <protection locked="0"/>
    </xf>
    <xf numFmtId="0" fontId="14" fillId="6" borderId="38" xfId="0" applyFont="1" applyFill="1" applyBorder="1" applyAlignment="1" applyProtection="1">
      <alignment horizontal="left" vertical="center" shrinkToFit="1"/>
      <protection locked="0"/>
    </xf>
    <xf numFmtId="0" fontId="14" fillId="6" borderId="92" xfId="0" applyFont="1" applyFill="1" applyBorder="1" applyAlignment="1" applyProtection="1">
      <alignment horizontal="left" vertical="center" shrinkToFit="1"/>
      <protection locked="0"/>
    </xf>
    <xf numFmtId="0" fontId="16" fillId="0" borderId="38" xfId="0" applyFont="1" applyBorder="1" applyAlignment="1" applyProtection="1">
      <alignment vertical="center" shrinkToFit="1"/>
      <protection locked="0"/>
    </xf>
    <xf numFmtId="0" fontId="16" fillId="0" borderId="172" xfId="0" applyFont="1" applyBorder="1" applyAlignment="1" applyProtection="1">
      <alignment vertical="center" shrinkToFit="1"/>
      <protection locked="0"/>
    </xf>
    <xf numFmtId="0" fontId="16" fillId="0" borderId="236" xfId="0" applyFont="1" applyFill="1" applyBorder="1" applyAlignment="1" applyProtection="1">
      <alignment horizontal="left" vertical="center" wrapText="1"/>
      <protection locked="0"/>
    </xf>
    <xf numFmtId="0" fontId="16" fillId="0" borderId="316" xfId="0" applyFont="1" applyFill="1" applyBorder="1" applyAlignment="1" applyProtection="1">
      <alignment horizontal="left" vertical="center" wrapText="1"/>
      <protection locked="0"/>
    </xf>
    <xf numFmtId="0" fontId="16" fillId="0" borderId="11" xfId="0" applyFont="1" applyFill="1" applyBorder="1" applyAlignment="1" applyProtection="1">
      <alignment horizontal="left" vertical="center" wrapText="1"/>
      <protection locked="0"/>
    </xf>
    <xf numFmtId="0" fontId="16" fillId="0" borderId="292" xfId="0" applyFont="1" applyFill="1" applyBorder="1" applyAlignment="1" applyProtection="1">
      <alignment horizontal="left" vertical="center" wrapText="1"/>
      <protection locked="0"/>
    </xf>
    <xf numFmtId="0" fontId="29" fillId="5" borderId="97" xfId="0" applyFont="1" applyFill="1" applyBorder="1" applyAlignment="1" applyProtection="1">
      <alignment horizontal="center" vertical="center"/>
      <protection locked="0"/>
    </xf>
    <xf numFmtId="0" fontId="29" fillId="5" borderId="57" xfId="0" applyFont="1" applyFill="1" applyBorder="1" applyAlignment="1" applyProtection="1">
      <alignment horizontal="center" vertical="center"/>
      <protection locked="0"/>
    </xf>
    <xf numFmtId="0" fontId="29" fillId="5" borderId="99" xfId="0" applyFont="1" applyFill="1" applyBorder="1" applyAlignment="1" applyProtection="1">
      <alignment horizontal="center" vertical="center"/>
      <protection locked="0"/>
    </xf>
    <xf numFmtId="0" fontId="14" fillId="6" borderId="1" xfId="0" applyFont="1" applyFill="1" applyBorder="1" applyAlignment="1" applyProtection="1">
      <alignment horizontal="left" vertical="top" wrapText="1"/>
      <protection locked="0"/>
    </xf>
    <xf numFmtId="0" fontId="74" fillId="4" borderId="54" xfId="0" applyFont="1" applyFill="1" applyBorder="1" applyAlignment="1" applyProtection="1">
      <alignment horizontal="center" vertical="center" wrapText="1"/>
      <protection locked="0"/>
    </xf>
    <xf numFmtId="0" fontId="74" fillId="4" borderId="3" xfId="0" applyFont="1" applyFill="1" applyBorder="1" applyAlignment="1" applyProtection="1">
      <alignment horizontal="center" vertical="center" wrapText="1"/>
      <protection locked="0"/>
    </xf>
    <xf numFmtId="0" fontId="74" fillId="4" borderId="227" xfId="0" applyFont="1" applyFill="1" applyBorder="1" applyAlignment="1" applyProtection="1">
      <alignment horizontal="center" vertical="center" wrapText="1"/>
      <protection locked="0"/>
    </xf>
    <xf numFmtId="0" fontId="74" fillId="4" borderId="32" xfId="0" applyFont="1" applyFill="1" applyBorder="1" applyAlignment="1" applyProtection="1">
      <alignment horizontal="center" vertical="center" wrapText="1"/>
      <protection locked="0"/>
    </xf>
    <xf numFmtId="0" fontId="74" fillId="4" borderId="0" xfId="0" applyFont="1" applyFill="1" applyAlignment="1" applyProtection="1">
      <alignment horizontal="center" vertical="center" wrapText="1"/>
      <protection locked="0"/>
    </xf>
    <xf numFmtId="0" fontId="74" fillId="4" borderId="62" xfId="0" applyFont="1" applyFill="1" applyBorder="1" applyAlignment="1" applyProtection="1">
      <alignment horizontal="center" vertical="center" wrapText="1"/>
      <protection locked="0"/>
    </xf>
    <xf numFmtId="0" fontId="74" fillId="4" borderId="35" xfId="0" applyFont="1" applyFill="1" applyBorder="1" applyAlignment="1" applyProtection="1">
      <alignment horizontal="center" vertical="center" wrapText="1"/>
      <protection locked="0"/>
    </xf>
    <xf numFmtId="0" fontId="74" fillId="4" borderId="5" xfId="0" applyFont="1" applyFill="1" applyBorder="1" applyAlignment="1" applyProtection="1">
      <alignment horizontal="center" vertical="center" wrapText="1"/>
      <protection locked="0"/>
    </xf>
    <xf numFmtId="0" fontId="74" fillId="4" borderId="225" xfId="0" applyFont="1" applyFill="1" applyBorder="1" applyAlignment="1" applyProtection="1">
      <alignment horizontal="center" vertical="center" wrapText="1"/>
      <protection locked="0"/>
    </xf>
    <xf numFmtId="0" fontId="42" fillId="4" borderId="60" xfId="0" applyFont="1" applyFill="1" applyBorder="1" applyAlignment="1" applyProtection="1">
      <alignment horizontal="center" vertical="center"/>
      <protection locked="0"/>
    </xf>
    <xf numFmtId="0" fontId="42" fillId="4" borderId="31" xfId="0" applyFont="1" applyFill="1" applyBorder="1" applyAlignment="1" applyProtection="1">
      <alignment horizontal="center" vertical="center"/>
      <protection locked="0"/>
    </xf>
    <xf numFmtId="0" fontId="14" fillId="6" borderId="16" xfId="0" applyFont="1" applyFill="1" applyBorder="1" applyAlignment="1" applyProtection="1">
      <alignment vertical="center" shrinkToFit="1"/>
      <protection locked="0"/>
    </xf>
    <xf numFmtId="0" fontId="14" fillId="6" borderId="3" xfId="0" applyFont="1" applyFill="1" applyBorder="1" applyAlignment="1" applyProtection="1">
      <alignment vertical="center" shrinkToFit="1"/>
      <protection locked="0"/>
    </xf>
    <xf numFmtId="0" fontId="14" fillId="6" borderId="29" xfId="0" applyFont="1" applyFill="1" applyBorder="1" applyAlignment="1" applyProtection="1">
      <alignment vertical="center" shrinkToFit="1"/>
      <protection locked="0"/>
    </xf>
    <xf numFmtId="176" fontId="45" fillId="6" borderId="23" xfId="0" applyNumberFormat="1" applyFont="1" applyFill="1" applyBorder="1" applyAlignment="1" applyProtection="1">
      <alignment vertical="center" wrapText="1"/>
      <protection locked="0"/>
    </xf>
    <xf numFmtId="176" fontId="45" fillId="6" borderId="61" xfId="0" applyNumberFormat="1" applyFont="1" applyFill="1" applyBorder="1" applyAlignment="1" applyProtection="1">
      <alignment vertical="center" wrapText="1"/>
      <protection locked="0"/>
    </xf>
    <xf numFmtId="176" fontId="45" fillId="6" borderId="0" xfId="0" applyNumberFormat="1" applyFont="1" applyFill="1" applyAlignment="1" applyProtection="1">
      <alignment vertical="center" wrapText="1"/>
      <protection locked="0"/>
    </xf>
    <xf numFmtId="176" fontId="45" fillId="6" borderId="62" xfId="0" applyNumberFormat="1" applyFont="1" applyFill="1" applyBorder="1" applyAlignment="1" applyProtection="1">
      <alignment vertical="center" wrapText="1"/>
      <protection locked="0"/>
    </xf>
    <xf numFmtId="176" fontId="30" fillId="0" borderId="228" xfId="0" applyNumberFormat="1" applyFont="1" applyBorder="1" applyAlignment="1" applyProtection="1">
      <alignment horizontal="center" vertical="center"/>
      <protection locked="0"/>
    </xf>
    <xf numFmtId="176" fontId="30" fillId="0" borderId="31" xfId="0" applyNumberFormat="1" applyFont="1" applyBorder="1" applyAlignment="1" applyProtection="1">
      <alignment horizontal="center" vertical="center"/>
      <protection locked="0"/>
    </xf>
    <xf numFmtId="176" fontId="30" fillId="0" borderId="226" xfId="0" applyNumberFormat="1" applyFont="1" applyBorder="1" applyAlignment="1" applyProtection="1">
      <alignment horizontal="center" vertical="center"/>
      <protection locked="0"/>
    </xf>
    <xf numFmtId="176" fontId="21" fillId="0" borderId="3" xfId="0" applyNumberFormat="1" applyFont="1" applyBorder="1" applyAlignment="1" applyProtection="1">
      <alignment horizontal="center" vertical="center"/>
      <protection locked="0"/>
    </xf>
    <xf numFmtId="176" fontId="21" fillId="0" borderId="71" xfId="0" applyNumberFormat="1" applyFont="1" applyBorder="1" applyAlignment="1" applyProtection="1">
      <alignment horizontal="center" vertical="center"/>
      <protection locked="0"/>
    </xf>
    <xf numFmtId="176" fontId="21" fillId="0" borderId="0" xfId="0" applyNumberFormat="1" applyFont="1" applyAlignment="1" applyProtection="1">
      <alignment horizontal="center" vertical="center"/>
      <protection locked="0"/>
    </xf>
    <xf numFmtId="176" fontId="21" fillId="0" borderId="63" xfId="0" applyNumberFormat="1" applyFont="1" applyBorder="1" applyAlignment="1" applyProtection="1">
      <alignment horizontal="center" vertical="center"/>
      <protection locked="0"/>
    </xf>
    <xf numFmtId="176" fontId="21" fillId="0" borderId="5" xfId="0" applyNumberFormat="1" applyFont="1" applyBorder="1" applyAlignment="1" applyProtection="1">
      <alignment horizontal="center" vertical="center"/>
      <protection locked="0"/>
    </xf>
    <xf numFmtId="176" fontId="21" fillId="0" borderId="72" xfId="0" applyNumberFormat="1" applyFont="1" applyBorder="1" applyAlignment="1" applyProtection="1">
      <alignment horizontal="center" vertical="center"/>
      <protection locked="0"/>
    </xf>
    <xf numFmtId="0" fontId="22" fillId="0" borderId="31" xfId="0" applyFont="1" applyBorder="1" applyAlignment="1" applyProtection="1">
      <alignment horizontal="center" vertical="center" wrapText="1"/>
      <protection locked="0"/>
    </xf>
    <xf numFmtId="0" fontId="22" fillId="0" borderId="37" xfId="0" applyFont="1" applyBorder="1" applyAlignment="1" applyProtection="1">
      <alignment horizontal="center" vertical="center" wrapText="1"/>
      <protection locked="0"/>
    </xf>
    <xf numFmtId="176" fontId="18" fillId="7" borderId="0" xfId="0" applyNumberFormat="1" applyFont="1" applyFill="1" applyAlignment="1" applyProtection="1">
      <alignment vertical="center"/>
    </xf>
    <xf numFmtId="176" fontId="18" fillId="7" borderId="24" xfId="0" applyNumberFormat="1" applyFont="1" applyFill="1" applyBorder="1" applyAlignment="1" applyProtection="1">
      <alignment vertical="center"/>
    </xf>
    <xf numFmtId="0" fontId="37" fillId="6" borderId="3" xfId="0" applyFont="1" applyFill="1" applyBorder="1" applyAlignment="1" applyProtection="1">
      <alignment horizontal="left" vertical="center" shrinkToFit="1"/>
      <protection locked="0"/>
    </xf>
    <xf numFmtId="0" fontId="37" fillId="6" borderId="71" xfId="0" applyFont="1" applyFill="1" applyBorder="1" applyAlignment="1" applyProtection="1">
      <alignment horizontal="left" vertical="center" shrinkToFit="1"/>
      <protection locked="0"/>
    </xf>
    <xf numFmtId="176" fontId="38" fillId="12" borderId="24" xfId="0" applyNumberFormat="1" applyFont="1" applyFill="1" applyBorder="1" applyAlignment="1" applyProtection="1">
      <alignment vertical="center"/>
    </xf>
    <xf numFmtId="176" fontId="18" fillId="12" borderId="0" xfId="0" applyNumberFormat="1" applyFont="1" applyFill="1" applyAlignment="1" applyProtection="1">
      <alignment vertical="center"/>
    </xf>
    <xf numFmtId="176" fontId="37" fillId="6" borderId="23" xfId="0" applyNumberFormat="1" applyFont="1" applyFill="1" applyBorder="1" applyAlignment="1" applyProtection="1">
      <alignment vertical="center"/>
      <protection locked="0"/>
    </xf>
    <xf numFmtId="176" fontId="37" fillId="6" borderId="61" xfId="0" applyNumberFormat="1" applyFont="1" applyFill="1" applyBorder="1" applyAlignment="1" applyProtection="1">
      <alignment vertical="center"/>
      <protection locked="0"/>
    </xf>
    <xf numFmtId="176" fontId="37" fillId="6" borderId="23" xfId="0" applyNumberFormat="1" applyFont="1" applyFill="1" applyBorder="1" applyAlignment="1" applyProtection="1">
      <alignment horizontal="left" vertical="center"/>
      <protection locked="0"/>
    </xf>
    <xf numFmtId="0" fontId="0" fillId="0" borderId="23" xfId="0" applyFont="1" applyBorder="1" applyAlignment="1" applyProtection="1">
      <alignment vertical="center"/>
      <protection locked="0"/>
    </xf>
    <xf numFmtId="0" fontId="0" fillId="0" borderId="61" xfId="0" applyFont="1" applyBorder="1" applyProtection="1">
      <protection locked="0"/>
    </xf>
    <xf numFmtId="0" fontId="18" fillId="5" borderId="169" xfId="0" applyFont="1" applyFill="1" applyBorder="1" applyAlignment="1" applyProtection="1">
      <alignment horizontal="center" vertical="center"/>
      <protection locked="0"/>
    </xf>
    <xf numFmtId="0" fontId="18" fillId="5" borderId="80" xfId="0" applyFont="1" applyFill="1" applyBorder="1" applyAlignment="1" applyProtection="1">
      <alignment horizontal="center" vertical="center"/>
      <protection locked="0"/>
    </xf>
    <xf numFmtId="0" fontId="18" fillId="5" borderId="170" xfId="0" applyFont="1" applyFill="1" applyBorder="1" applyAlignment="1" applyProtection="1">
      <alignment horizontal="center" vertical="center"/>
      <protection locked="0"/>
    </xf>
    <xf numFmtId="0" fontId="18" fillId="6" borderId="91" xfId="0" applyFont="1" applyFill="1" applyBorder="1" applyAlignment="1" applyProtection="1">
      <alignment vertical="center" shrinkToFit="1"/>
      <protection locked="0"/>
    </xf>
    <xf numFmtId="0" fontId="18" fillId="6" borderId="38" xfId="0" applyFont="1" applyFill="1" applyBorder="1" applyAlignment="1" applyProtection="1">
      <alignment vertical="center" shrinkToFit="1"/>
      <protection locked="0"/>
    </xf>
    <xf numFmtId="0" fontId="18" fillId="6" borderId="92" xfId="0" applyFont="1" applyFill="1" applyBorder="1" applyAlignment="1" applyProtection="1">
      <alignment vertical="center" shrinkToFit="1"/>
      <protection locked="0"/>
    </xf>
    <xf numFmtId="0" fontId="14" fillId="6" borderId="0" xfId="0" applyFont="1" applyFill="1" applyBorder="1" applyAlignment="1" applyProtection="1">
      <alignment vertical="center" shrinkToFit="1"/>
      <protection locked="0"/>
    </xf>
    <xf numFmtId="0" fontId="14" fillId="6" borderId="46" xfId="0" applyFont="1" applyFill="1" applyBorder="1" applyAlignment="1" applyProtection="1">
      <alignment vertical="center" shrinkToFit="1"/>
      <protection locked="0"/>
    </xf>
    <xf numFmtId="176" fontId="45" fillId="6" borderId="38" xfId="0" applyNumberFormat="1" applyFont="1" applyFill="1" applyBorder="1" applyAlignment="1" applyProtection="1">
      <alignment horizontal="left" vertical="center" shrinkToFit="1"/>
      <protection locked="0"/>
    </xf>
    <xf numFmtId="176" fontId="45" fillId="6" borderId="112" xfId="0" applyNumberFormat="1" applyFont="1" applyFill="1" applyBorder="1" applyAlignment="1" applyProtection="1">
      <alignment horizontal="left" vertical="center" shrinkToFit="1"/>
      <protection locked="0"/>
    </xf>
    <xf numFmtId="176" fontId="30" fillId="0" borderId="0" xfId="0" applyNumberFormat="1" applyFont="1" applyAlignment="1" applyProtection="1">
      <alignment horizontal="center" vertical="center"/>
      <protection locked="0"/>
    </xf>
    <xf numFmtId="176" fontId="45" fillId="6" borderId="0" xfId="0" applyNumberFormat="1" applyFont="1" applyFill="1" applyAlignment="1" applyProtection="1">
      <alignment horizontal="left" vertical="center" shrinkToFit="1"/>
      <protection locked="0"/>
    </xf>
    <xf numFmtId="0" fontId="45" fillId="0" borderId="0" xfId="0" applyFont="1" applyAlignment="1" applyProtection="1">
      <alignment horizontal="left" vertical="center" shrinkToFit="1"/>
      <protection locked="0"/>
    </xf>
    <xf numFmtId="0" fontId="45" fillId="0" borderId="63" xfId="0" applyFont="1" applyBorder="1" applyAlignment="1" applyProtection="1">
      <alignment horizontal="left" vertical="center" shrinkToFit="1"/>
      <protection locked="0"/>
    </xf>
    <xf numFmtId="176" fontId="14" fillId="12" borderId="0" xfId="0" applyNumberFormat="1" applyFont="1" applyFill="1" applyAlignment="1" applyProtection="1">
      <alignment vertical="center"/>
    </xf>
    <xf numFmtId="176" fontId="14" fillId="0" borderId="104" xfId="0" applyNumberFormat="1" applyFont="1" applyBorder="1" applyAlignment="1" applyProtection="1">
      <alignment horizontal="center" vertical="center"/>
      <protection locked="0"/>
    </xf>
    <xf numFmtId="176" fontId="14" fillId="0" borderId="103" xfId="0" applyNumberFormat="1" applyFont="1" applyBorder="1" applyAlignment="1" applyProtection="1">
      <alignment horizontal="center" vertical="center"/>
      <protection locked="0"/>
    </xf>
    <xf numFmtId="176" fontId="18" fillId="9" borderId="0" xfId="0" applyNumberFormat="1" applyFont="1" applyFill="1" applyAlignment="1" applyProtection="1">
      <alignment vertical="center"/>
    </xf>
    <xf numFmtId="176" fontId="18" fillId="9" borderId="33" xfId="0" applyNumberFormat="1" applyFont="1" applyFill="1" applyBorder="1" applyAlignment="1" applyProtection="1">
      <alignment vertical="center"/>
    </xf>
    <xf numFmtId="176" fontId="14" fillId="0" borderId="63" xfId="0" applyNumberFormat="1" applyFont="1" applyBorder="1" applyAlignment="1" applyProtection="1">
      <alignment horizontal="center" vertical="center"/>
      <protection locked="0"/>
    </xf>
    <xf numFmtId="176" fontId="14" fillId="0" borderId="86" xfId="0" applyNumberFormat="1" applyFont="1" applyBorder="1" applyAlignment="1" applyProtection="1">
      <alignment horizontal="center" vertical="center"/>
      <protection locked="0"/>
    </xf>
    <xf numFmtId="0" fontId="23" fillId="4" borderId="178" xfId="0" applyFont="1" applyFill="1" applyBorder="1" applyAlignment="1" applyProtection="1">
      <alignment horizontal="center" vertical="center" wrapText="1"/>
      <protection locked="0"/>
    </xf>
    <xf numFmtId="0" fontId="23" fillId="4" borderId="95" xfId="0" applyFont="1" applyFill="1" applyBorder="1" applyAlignment="1" applyProtection="1">
      <alignment horizontal="center" vertical="center" wrapText="1"/>
      <protection locked="0"/>
    </xf>
    <xf numFmtId="0" fontId="23" fillId="4" borderId="154" xfId="0" applyFont="1" applyFill="1" applyBorder="1" applyAlignment="1" applyProtection="1">
      <alignment horizontal="center" vertical="center" wrapText="1"/>
      <protection locked="0"/>
    </xf>
    <xf numFmtId="0" fontId="14" fillId="4" borderId="95" xfId="0" applyFont="1" applyFill="1" applyBorder="1" applyAlignment="1" applyProtection="1">
      <alignment horizontal="center" vertical="center" wrapText="1"/>
      <protection locked="0"/>
    </xf>
    <xf numFmtId="176" fontId="30" fillId="0" borderId="104" xfId="0" applyNumberFormat="1" applyFont="1" applyBorder="1" applyAlignment="1" applyProtection="1">
      <alignment horizontal="center" vertical="center"/>
      <protection locked="0"/>
    </xf>
    <xf numFmtId="0" fontId="18" fillId="5" borderId="81" xfId="0" applyFont="1" applyFill="1" applyBorder="1" applyAlignment="1" applyProtection="1">
      <alignment horizontal="center" vertical="center"/>
      <protection locked="0"/>
    </xf>
    <xf numFmtId="176" fontId="76" fillId="0" borderId="165" xfId="0" applyNumberFormat="1" applyFont="1" applyBorder="1" applyAlignment="1" applyProtection="1">
      <alignment horizontal="center" vertical="center"/>
      <protection locked="0"/>
    </xf>
    <xf numFmtId="176" fontId="76" fillId="0" borderId="23" xfId="0" applyNumberFormat="1" applyFont="1" applyBorder="1" applyAlignment="1" applyProtection="1">
      <alignment horizontal="center" vertical="center"/>
      <protection locked="0"/>
    </xf>
    <xf numFmtId="176" fontId="76" fillId="0" borderId="166" xfId="0" applyNumberFormat="1" applyFont="1" applyBorder="1" applyAlignment="1" applyProtection="1">
      <alignment horizontal="center" vertical="center"/>
      <protection locked="0"/>
    </xf>
    <xf numFmtId="176" fontId="76" fillId="0" borderId="167" xfId="0" applyNumberFormat="1" applyFont="1" applyBorder="1" applyAlignment="1" applyProtection="1">
      <alignment horizontal="center" vertical="center"/>
      <protection locked="0"/>
    </xf>
    <xf numFmtId="176" fontId="76" fillId="0" borderId="0" xfId="0" applyNumberFormat="1" applyFont="1" applyAlignment="1" applyProtection="1">
      <alignment horizontal="center" vertical="center"/>
      <protection locked="0"/>
    </xf>
    <xf numFmtId="176" fontId="76" fillId="0" borderId="104" xfId="0" applyNumberFormat="1" applyFont="1" applyBorder="1" applyAlignment="1" applyProtection="1">
      <alignment horizontal="center" vertical="center"/>
      <protection locked="0"/>
    </xf>
    <xf numFmtId="176" fontId="76" fillId="0" borderId="168" xfId="0" applyNumberFormat="1" applyFont="1" applyBorder="1" applyAlignment="1" applyProtection="1">
      <alignment horizontal="center" vertical="center"/>
      <protection locked="0"/>
    </xf>
    <xf numFmtId="176" fontId="76" fillId="0" borderId="33" xfId="0" applyNumberFormat="1" applyFont="1" applyBorder="1" applyAlignment="1" applyProtection="1">
      <alignment horizontal="center" vertical="center"/>
      <protection locked="0"/>
    </xf>
    <xf numFmtId="176" fontId="76" fillId="0" borderId="103" xfId="0" applyNumberFormat="1" applyFont="1" applyBorder="1" applyAlignment="1" applyProtection="1">
      <alignment horizontal="center" vertical="center"/>
      <protection locked="0"/>
    </xf>
    <xf numFmtId="176" fontId="45" fillId="6" borderId="23" xfId="0" applyNumberFormat="1" applyFont="1" applyFill="1" applyBorder="1" applyAlignment="1" applyProtection="1">
      <alignment horizontal="left" vertical="center" shrinkToFit="1"/>
      <protection locked="0"/>
    </xf>
    <xf numFmtId="176" fontId="45" fillId="6" borderId="166" xfId="0" applyNumberFormat="1" applyFont="1" applyFill="1" applyBorder="1" applyAlignment="1" applyProtection="1">
      <alignment horizontal="left" vertical="center" shrinkToFit="1"/>
      <protection locked="0"/>
    </xf>
    <xf numFmtId="0" fontId="45" fillId="0" borderId="23" xfId="0" applyFont="1" applyBorder="1" applyAlignment="1" applyProtection="1">
      <alignment horizontal="left" vertical="center" shrinkToFit="1"/>
      <protection locked="0"/>
    </xf>
    <xf numFmtId="0" fontId="45" fillId="0" borderId="85" xfId="0" applyFont="1" applyBorder="1" applyAlignment="1" applyProtection="1">
      <alignment horizontal="left" vertical="center" shrinkToFit="1"/>
      <protection locked="0"/>
    </xf>
    <xf numFmtId="0" fontId="23" fillId="4" borderId="162" xfId="0" applyFont="1" applyFill="1" applyBorder="1" applyAlignment="1" applyProtection="1">
      <alignment horizontal="center" vertical="center" wrapText="1"/>
      <protection locked="0"/>
    </xf>
    <xf numFmtId="0" fontId="23" fillId="4" borderId="93" xfId="0" applyFont="1" applyFill="1" applyBorder="1" applyAlignment="1" applyProtection="1">
      <alignment horizontal="center" vertical="center" wrapText="1"/>
      <protection locked="0"/>
    </xf>
    <xf numFmtId="0" fontId="23" fillId="4" borderId="101" xfId="0" applyFont="1" applyFill="1" applyBorder="1" applyAlignment="1" applyProtection="1">
      <alignment horizontal="center" vertical="center" wrapText="1"/>
      <protection locked="0"/>
    </xf>
    <xf numFmtId="0" fontId="14" fillId="5" borderId="221" xfId="0" applyFont="1" applyFill="1" applyBorder="1" applyAlignment="1" applyProtection="1">
      <alignment vertical="center"/>
      <protection locked="0"/>
    </xf>
    <xf numFmtId="0" fontId="14" fillId="5" borderId="222" xfId="0" applyFont="1" applyFill="1" applyBorder="1" applyAlignment="1" applyProtection="1">
      <alignment vertical="center"/>
      <protection locked="0"/>
    </xf>
    <xf numFmtId="0" fontId="14" fillId="5" borderId="223" xfId="0" applyFont="1" applyFill="1" applyBorder="1" applyAlignment="1" applyProtection="1">
      <alignment vertical="center"/>
      <protection locked="0"/>
    </xf>
    <xf numFmtId="0" fontId="23" fillId="4" borderId="163" xfId="0" applyFont="1" applyFill="1" applyBorder="1" applyAlignment="1" applyProtection="1">
      <alignment horizontal="center" vertical="center" wrapText="1"/>
      <protection locked="0"/>
    </xf>
    <xf numFmtId="0" fontId="23" fillId="4" borderId="96" xfId="0" applyFont="1" applyFill="1" applyBorder="1" applyAlignment="1" applyProtection="1">
      <alignment horizontal="center" vertical="center" wrapText="1"/>
      <protection locked="0"/>
    </xf>
    <xf numFmtId="0" fontId="23" fillId="4" borderId="194" xfId="0" applyFont="1" applyFill="1" applyBorder="1" applyAlignment="1" applyProtection="1">
      <alignment horizontal="center" vertical="center" wrapText="1"/>
      <protection locked="0"/>
    </xf>
    <xf numFmtId="176" fontId="30" fillId="0" borderId="117" xfId="0" applyNumberFormat="1" applyFont="1" applyBorder="1" applyAlignment="1" applyProtection="1">
      <alignment horizontal="center" vertical="center"/>
      <protection locked="0"/>
    </xf>
    <xf numFmtId="176" fontId="18" fillId="9" borderId="5" xfId="0" applyNumberFormat="1" applyFont="1" applyFill="1" applyBorder="1" applyAlignment="1" applyProtection="1">
      <alignment vertical="center"/>
    </xf>
    <xf numFmtId="176" fontId="14" fillId="0" borderId="72" xfId="0" applyNumberFormat="1" applyFont="1" applyBorder="1" applyAlignment="1" applyProtection="1">
      <alignment horizontal="center" vertical="center"/>
      <protection locked="0"/>
    </xf>
    <xf numFmtId="0" fontId="16" fillId="0" borderId="3" xfId="0" applyFont="1" applyBorder="1" applyAlignment="1" applyProtection="1">
      <alignment horizontal="center" vertical="center" shrinkToFit="1"/>
      <protection locked="0"/>
    </xf>
    <xf numFmtId="0" fontId="14" fillId="6" borderId="16" xfId="0" applyFont="1" applyFill="1" applyBorder="1" applyAlignment="1" applyProtection="1">
      <alignment shrinkToFit="1"/>
      <protection locked="0"/>
    </xf>
    <xf numFmtId="0" fontId="0" fillId="0" borderId="3" xfId="0" applyFont="1" applyBorder="1" applyAlignment="1" applyProtection="1">
      <alignment shrinkToFit="1"/>
      <protection locked="0"/>
    </xf>
    <xf numFmtId="0" fontId="0" fillId="0" borderId="29" xfId="0" applyFont="1" applyBorder="1" applyAlignment="1" applyProtection="1">
      <alignment shrinkToFit="1"/>
      <protection locked="0"/>
    </xf>
    <xf numFmtId="0" fontId="14" fillId="6" borderId="10" xfId="0" applyFont="1" applyFill="1" applyBorder="1" applyAlignment="1" applyProtection="1">
      <alignment vertical="center" wrapText="1" shrinkToFit="1"/>
      <protection locked="0"/>
    </xf>
    <xf numFmtId="0" fontId="14" fillId="6" borderId="5" xfId="0" applyFont="1" applyFill="1" applyBorder="1" applyAlignment="1" applyProtection="1">
      <alignment vertical="center" shrinkToFit="1"/>
      <protection locked="0"/>
    </xf>
    <xf numFmtId="0" fontId="14" fillId="6" borderId="8" xfId="0" applyFont="1" applyFill="1" applyBorder="1" applyAlignment="1" applyProtection="1">
      <alignment vertical="center" shrinkToFit="1"/>
      <protection locked="0"/>
    </xf>
    <xf numFmtId="0" fontId="26" fillId="6" borderId="18" xfId="0" applyFont="1" applyFill="1" applyBorder="1" applyAlignment="1" applyProtection="1">
      <alignment vertical="top" shrinkToFit="1"/>
      <protection locked="0"/>
    </xf>
    <xf numFmtId="0" fontId="26" fillId="6" borderId="14" xfId="0" applyFont="1" applyFill="1" applyBorder="1" applyAlignment="1" applyProtection="1">
      <alignment vertical="top" shrinkToFit="1"/>
      <protection locked="0"/>
    </xf>
    <xf numFmtId="0" fontId="26" fillId="6" borderId="84" xfId="0" applyFont="1" applyFill="1" applyBorder="1" applyAlignment="1" applyProtection="1">
      <alignment vertical="top" shrinkToFit="1"/>
      <protection locked="0"/>
    </xf>
    <xf numFmtId="0" fontId="16" fillId="0" borderId="71" xfId="0" applyFont="1" applyBorder="1" applyAlignment="1" applyProtection="1">
      <alignment vertical="center" shrinkToFit="1"/>
      <protection locked="0"/>
    </xf>
    <xf numFmtId="0" fontId="16" fillId="0" borderId="14" xfId="0" applyFont="1" applyBorder="1" applyAlignment="1" applyProtection="1">
      <alignment vertical="center" shrinkToFit="1"/>
      <protection locked="0"/>
    </xf>
    <xf numFmtId="0" fontId="16" fillId="0" borderId="89" xfId="0" applyFont="1" applyBorder="1" applyAlignment="1" applyProtection="1">
      <alignment vertical="center" shrinkToFit="1"/>
      <protection locked="0"/>
    </xf>
    <xf numFmtId="0" fontId="29" fillId="5" borderId="132" xfId="0" applyFont="1" applyFill="1" applyBorder="1" applyAlignment="1" applyProtection="1">
      <alignment horizontal="center" vertical="center"/>
      <protection locked="0"/>
    </xf>
    <xf numFmtId="182" fontId="18" fillId="9" borderId="24" xfId="0" applyNumberFormat="1" applyFont="1" applyFill="1" applyBorder="1" applyAlignment="1" applyProtection="1">
      <alignment vertical="center"/>
    </xf>
    <xf numFmtId="181" fontId="18" fillId="9" borderId="24" xfId="0" applyNumberFormat="1" applyFont="1" applyFill="1" applyBorder="1" applyAlignment="1" applyProtection="1">
      <alignment vertical="center"/>
    </xf>
    <xf numFmtId="0" fontId="0" fillId="0" borderId="24" xfId="0" applyFont="1" applyBorder="1" applyAlignment="1" applyProtection="1">
      <alignment vertical="center"/>
    </xf>
    <xf numFmtId="0" fontId="82" fillId="0" borderId="0" xfId="0" applyFont="1" applyAlignment="1" applyProtection="1">
      <alignment horizontal="left" vertical="center" shrinkToFit="1"/>
      <protection locked="0"/>
    </xf>
    <xf numFmtId="0" fontId="82" fillId="0" borderId="0" xfId="0" applyFont="1" applyAlignment="1" applyProtection="1">
      <alignment horizontal="left" vertical="center"/>
      <protection locked="0"/>
    </xf>
    <xf numFmtId="49" fontId="82" fillId="0" borderId="0" xfId="0" applyNumberFormat="1" applyFont="1" applyAlignment="1" applyProtection="1">
      <alignment horizontal="left" vertical="center"/>
      <protection locked="0"/>
    </xf>
    <xf numFmtId="0" fontId="16" fillId="0" borderId="5" xfId="0" applyFont="1" applyBorder="1" applyAlignment="1" applyProtection="1">
      <alignment vertical="center" shrinkToFit="1"/>
      <protection locked="0"/>
    </xf>
    <xf numFmtId="0" fontId="16" fillId="0" borderId="72" xfId="0" applyFont="1" applyBorder="1" applyAlignment="1" applyProtection="1">
      <alignment vertical="center" shrinkToFit="1"/>
      <protection locked="0"/>
    </xf>
    <xf numFmtId="0" fontId="113" fillId="0" borderId="0" xfId="16" applyFont="1" applyAlignment="1" applyProtection="1">
      <alignment horizontal="center" vertical="center"/>
      <protection locked="0"/>
    </xf>
    <xf numFmtId="0" fontId="68" fillId="0" borderId="5" xfId="16" quotePrefix="1" applyFont="1" applyBorder="1" applyAlignment="1" applyProtection="1">
      <alignment horizontal="left" vertical="center"/>
      <protection locked="0"/>
    </xf>
    <xf numFmtId="0" fontId="68" fillId="0" borderId="5" xfId="16" applyFont="1" applyBorder="1" applyAlignment="1" applyProtection="1">
      <alignment horizontal="left"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0" fontId="69" fillId="0" borderId="11" xfId="16" applyFont="1" applyBorder="1" applyAlignment="1" applyProtection="1">
      <alignment horizontal="center" vertical="center" wrapText="1"/>
      <protection locked="0"/>
    </xf>
    <xf numFmtId="179" fontId="69" fillId="0" borderId="254" xfId="16" applyNumberFormat="1" applyFont="1" applyBorder="1" applyAlignment="1" applyProtection="1">
      <alignment horizontal="center" vertical="center" shrinkToFit="1"/>
      <protection locked="0"/>
    </xf>
    <xf numFmtId="179" fontId="69" fillId="0" borderId="256" xfId="16" applyNumberFormat="1" applyFont="1" applyBorder="1" applyAlignment="1" applyProtection="1">
      <alignment horizontal="center" vertical="center" shrinkToFit="1"/>
      <protection locked="0"/>
    </xf>
    <xf numFmtId="179" fontId="69" fillId="0" borderId="258" xfId="16" applyNumberFormat="1" applyFont="1" applyBorder="1" applyAlignment="1" applyProtection="1">
      <alignment horizontal="center" vertical="center" shrinkToFit="1"/>
      <protection locked="0"/>
    </xf>
    <xf numFmtId="49" fontId="69" fillId="0" borderId="255" xfId="16" applyNumberFormat="1" applyFont="1" applyBorder="1" applyAlignment="1" applyProtection="1">
      <alignment horizontal="center" vertical="center"/>
      <protection locked="0"/>
    </xf>
    <xf numFmtId="49" fontId="69" fillId="0" borderId="257" xfId="16" applyNumberFormat="1" applyFont="1" applyBorder="1" applyAlignment="1" applyProtection="1">
      <alignment horizontal="center" vertical="center"/>
      <protection locked="0"/>
    </xf>
    <xf numFmtId="0" fontId="69" fillId="0" borderId="7" xfId="16" applyFont="1" applyBorder="1" applyAlignment="1" applyProtection="1">
      <alignment horizontal="center" vertical="center" shrinkToFit="1"/>
      <protection locked="0"/>
    </xf>
    <xf numFmtId="0" fontId="69" fillId="0" borderId="9" xfId="16" applyFont="1" applyBorder="1" applyAlignment="1" applyProtection="1">
      <alignment horizontal="center" vertical="center" shrinkToFit="1"/>
      <protection locked="0"/>
    </xf>
    <xf numFmtId="179" fontId="69" fillId="0" borderId="259" xfId="2" applyNumberFormat="1" applyFont="1" applyBorder="1" applyAlignment="1" applyProtection="1">
      <alignment vertical="top" shrinkToFit="1"/>
      <protection locked="0"/>
    </xf>
    <xf numFmtId="179" fontId="69" fillId="0" borderId="115" xfId="2" applyNumberFormat="1" applyFont="1" applyBorder="1" applyAlignment="1" applyProtection="1">
      <alignment vertical="top" shrinkToFit="1"/>
      <protection locked="0"/>
    </xf>
    <xf numFmtId="0" fontId="69" fillId="0" borderId="16" xfId="16" applyFont="1" applyBorder="1" applyAlignment="1" applyProtection="1">
      <alignment vertical="center" shrinkToFit="1"/>
      <protection locked="0"/>
    </xf>
    <xf numFmtId="0" fontId="69" fillId="0" borderId="3" xfId="16" applyFont="1" applyBorder="1" applyAlignment="1" applyProtection="1">
      <alignment vertical="center" shrinkToFit="1"/>
      <protection locked="0"/>
    </xf>
    <xf numFmtId="0" fontId="69" fillId="0" borderId="7" xfId="16" applyFont="1" applyBorder="1" applyAlignment="1" applyProtection="1">
      <alignment horizontal="center" vertical="center"/>
      <protection locked="0"/>
    </xf>
    <xf numFmtId="0" fontId="69" fillId="0" borderId="9" xfId="16" applyFont="1" applyBorder="1" applyAlignment="1" applyProtection="1">
      <alignment horizontal="center" vertical="center"/>
      <protection locked="0"/>
    </xf>
    <xf numFmtId="0" fontId="69" fillId="0" borderId="7"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0" fontId="69" fillId="0" borderId="9" xfId="16" applyFont="1" applyBorder="1" applyAlignment="1" applyProtection="1">
      <alignment vertical="center" shrinkToFit="1"/>
      <protection locked="0"/>
    </xf>
    <xf numFmtId="0" fontId="69" fillId="0" borderId="10" xfId="16" applyFont="1" applyBorder="1" applyAlignment="1" applyProtection="1">
      <alignment vertical="center" shrinkToFit="1"/>
      <protection locked="0"/>
    </xf>
    <xf numFmtId="0" fontId="69" fillId="0" borderId="5" xfId="16" applyFont="1" applyBorder="1" applyAlignment="1" applyProtection="1">
      <alignment vertical="center" shrinkToFit="1"/>
      <protection locked="0"/>
    </xf>
    <xf numFmtId="0" fontId="69" fillId="0" borderId="8" xfId="16" applyFont="1" applyBorder="1" applyAlignment="1" applyProtection="1">
      <alignment vertical="center" shrinkToFit="1"/>
      <protection locked="0"/>
    </xf>
    <xf numFmtId="0" fontId="69" fillId="0" borderId="0" xfId="16" applyFont="1" applyAlignment="1" applyProtection="1">
      <alignment vertical="top"/>
      <protection locked="0"/>
    </xf>
    <xf numFmtId="0" fontId="69" fillId="0" borderId="5" xfId="16" applyFont="1" applyBorder="1" applyProtection="1">
      <alignment vertical="center"/>
      <protection locked="0"/>
    </xf>
    <xf numFmtId="38" fontId="0" fillId="20" borderId="16" xfId="24" applyFont="1" applyFill="1" applyBorder="1" applyAlignment="1">
      <alignment horizontal="center" vertical="center"/>
    </xf>
    <xf numFmtId="38" fontId="0" fillId="20" borderId="29" xfId="24" applyFont="1" applyFill="1" applyBorder="1" applyAlignment="1">
      <alignment horizontal="center" vertical="center"/>
    </xf>
    <xf numFmtId="38" fontId="0" fillId="21" borderId="10" xfId="24" applyFont="1" applyFill="1" applyBorder="1" applyAlignment="1">
      <alignment horizontal="center" vertical="center"/>
    </xf>
    <xf numFmtId="38" fontId="0" fillId="21" borderId="8" xfId="24" applyFont="1" applyFill="1" applyBorder="1" applyAlignment="1">
      <alignment horizontal="center" vertical="center"/>
    </xf>
    <xf numFmtId="199" fontId="104" fillId="14" borderId="111" xfId="0" applyNumberFormat="1" applyFont="1" applyFill="1" applyBorder="1" applyAlignment="1">
      <alignment horizontal="center" vertical="center" shrinkToFit="1"/>
    </xf>
    <xf numFmtId="199" fontId="104" fillId="14" borderId="38" xfId="0" applyNumberFormat="1" applyFont="1" applyFill="1" applyBorder="1" applyAlignment="1">
      <alignment horizontal="center" vertical="center" shrinkToFit="1"/>
    </xf>
    <xf numFmtId="199" fontId="104" fillId="14" borderId="112" xfId="0" applyNumberFormat="1" applyFont="1" applyFill="1" applyBorder="1" applyAlignment="1">
      <alignment horizontal="center" vertical="center" shrinkToFit="1"/>
    </xf>
    <xf numFmtId="199" fontId="104" fillId="14" borderId="32" xfId="0" applyNumberFormat="1" applyFont="1" applyFill="1" applyBorder="1" applyAlignment="1">
      <alignment horizontal="center" vertical="center" shrinkToFit="1"/>
    </xf>
    <xf numFmtId="199" fontId="104" fillId="14" borderId="0" xfId="0" applyNumberFormat="1" applyFont="1" applyFill="1" applyBorder="1" applyAlignment="1">
      <alignment horizontal="center" vertical="center" shrinkToFit="1"/>
    </xf>
    <xf numFmtId="199" fontId="104" fillId="14" borderId="104" xfId="0" applyNumberFormat="1" applyFont="1" applyFill="1" applyBorder="1" applyAlignment="1">
      <alignment horizontal="center" vertical="center" shrinkToFit="1"/>
    </xf>
    <xf numFmtId="199" fontId="104" fillId="14" borderId="36" xfId="0" applyNumberFormat="1" applyFont="1" applyFill="1" applyBorder="1" applyAlignment="1">
      <alignment horizontal="center" vertical="center" shrinkToFit="1"/>
    </xf>
    <xf numFmtId="199" fontId="104" fillId="14" borderId="33" xfId="0" applyNumberFormat="1" applyFont="1" applyFill="1" applyBorder="1" applyAlignment="1">
      <alignment horizontal="center" vertical="center" shrinkToFit="1"/>
    </xf>
    <xf numFmtId="199" fontId="104" fillId="14" borderId="103" xfId="0" applyNumberFormat="1" applyFont="1" applyFill="1" applyBorder="1" applyAlignment="1">
      <alignment horizontal="center" vertical="center" shrinkToFit="1"/>
    </xf>
    <xf numFmtId="199" fontId="104" fillId="14" borderId="68" xfId="0" applyNumberFormat="1" applyFont="1" applyFill="1" applyBorder="1" applyAlignment="1">
      <alignment horizontal="center" vertical="center" shrinkToFit="1"/>
    </xf>
    <xf numFmtId="199" fontId="104" fillId="14" borderId="14" xfId="0" applyNumberFormat="1" applyFont="1" applyFill="1" applyBorder="1" applyAlignment="1">
      <alignment horizontal="center" vertical="center" shrinkToFit="1"/>
    </xf>
    <xf numFmtId="199" fontId="104" fillId="14" borderId="105" xfId="0" applyNumberFormat="1" applyFont="1" applyFill="1" applyBorder="1" applyAlignment="1">
      <alignment horizontal="center" vertical="center" shrinkToFit="1"/>
    </xf>
    <xf numFmtId="0" fontId="20" fillId="14" borderId="0" xfId="0" applyFont="1" applyFill="1" applyBorder="1" applyAlignment="1" applyProtection="1">
      <alignment horizontal="center" vertical="center"/>
      <protection locked="0"/>
    </xf>
    <xf numFmtId="0" fontId="20" fillId="14" borderId="14" xfId="0" applyFont="1" applyFill="1" applyBorder="1" applyAlignment="1" applyProtection="1">
      <alignment horizontal="center" vertical="center"/>
      <protection locked="0"/>
    </xf>
    <xf numFmtId="0" fontId="22" fillId="0" borderId="67" xfId="0" applyFont="1" applyBorder="1" applyAlignment="1" applyProtection="1">
      <alignment vertical="center"/>
      <protection locked="0"/>
    </xf>
    <xf numFmtId="0" fontId="22" fillId="0" borderId="6" xfId="0" applyFont="1" applyBorder="1" applyAlignment="1" applyProtection="1">
      <alignment vertical="center"/>
      <protection locked="0"/>
    </xf>
    <xf numFmtId="0" fontId="22" fillId="0" borderId="64" xfId="0" applyFont="1" applyBorder="1" applyAlignment="1" applyProtection="1">
      <alignment vertical="center"/>
      <protection locked="0"/>
    </xf>
    <xf numFmtId="0" fontId="20" fillId="14" borderId="3" xfId="0" applyFont="1" applyFill="1" applyBorder="1" applyAlignment="1" applyProtection="1">
      <alignment horizontal="center" vertical="center"/>
      <protection locked="0"/>
    </xf>
    <xf numFmtId="0" fontId="20" fillId="14" borderId="5" xfId="0" applyFont="1" applyFill="1" applyBorder="1" applyAlignment="1" applyProtection="1">
      <alignment horizontal="center" vertical="center"/>
      <protection locked="0"/>
    </xf>
    <xf numFmtId="0" fontId="20" fillId="14" borderId="38" xfId="0" applyFont="1" applyFill="1" applyBorder="1" applyAlignment="1" applyProtection="1">
      <alignment horizontal="center" vertical="center"/>
      <protection locked="0"/>
    </xf>
    <xf numFmtId="0" fontId="20" fillId="14" borderId="91" xfId="0" applyFont="1" applyFill="1" applyBorder="1" applyAlignment="1" applyProtection="1">
      <alignment horizontal="center" vertical="center"/>
      <protection locked="0"/>
    </xf>
    <xf numFmtId="0" fontId="20" fillId="14" borderId="1" xfId="0" applyFont="1" applyFill="1" applyBorder="1" applyAlignment="1" applyProtection="1">
      <alignment vertical="center"/>
      <protection locked="0"/>
    </xf>
    <xf numFmtId="0" fontId="69" fillId="0" borderId="0" xfId="0" applyFont="1" applyProtection="1">
      <protection locked="0"/>
    </xf>
    <xf numFmtId="0" fontId="28" fillId="12" borderId="3" xfId="0" applyFont="1" applyFill="1" applyBorder="1" applyAlignment="1" applyProtection="1">
      <alignment horizontal="center" vertical="center"/>
    </xf>
    <xf numFmtId="0" fontId="28" fillId="12" borderId="16" xfId="0" applyFont="1" applyFill="1" applyBorder="1" applyAlignment="1" applyProtection="1">
      <alignment horizontal="center" vertical="center"/>
    </xf>
    <xf numFmtId="0" fontId="28" fillId="12" borderId="18" xfId="0" applyFont="1" applyFill="1" applyBorder="1" applyAlignment="1" applyProtection="1">
      <alignment horizontal="center" vertical="center"/>
    </xf>
    <xf numFmtId="0" fontId="28" fillId="12" borderId="0" xfId="0" applyFont="1" applyFill="1" applyBorder="1" applyAlignment="1" applyProtection="1">
      <alignment horizontal="center" vertical="center"/>
    </xf>
    <xf numFmtId="0" fontId="28" fillId="12" borderId="3" xfId="0" applyFont="1" applyFill="1" applyBorder="1" applyAlignment="1" applyProtection="1">
      <alignment horizontal="center" vertical="center"/>
    </xf>
    <xf numFmtId="0" fontId="28" fillId="12" borderId="14" xfId="0" applyFont="1" applyFill="1" applyBorder="1" applyAlignment="1" applyProtection="1">
      <alignment horizontal="center" vertical="center"/>
    </xf>
  </cellXfs>
  <cellStyles count="26">
    <cellStyle name="パーセント 2 2" xfId="10" xr:uid="{00000000-0005-0000-0000-000000000000}"/>
    <cellStyle name="パーセント 3" xfId="11" xr:uid="{00000000-0005-0000-0000-000001000000}"/>
    <cellStyle name="ハイパーリンク" xfId="18" builtinId="8"/>
    <cellStyle name="桁区切り" xfId="2" builtinId="6"/>
    <cellStyle name="桁区切り 2" xfId="4" xr:uid="{00000000-0005-0000-0000-000004000000}"/>
    <cellStyle name="桁区切り 2 2" xfId="6" xr:uid="{00000000-0005-0000-0000-000005000000}"/>
    <cellStyle name="桁区切り 3" xfId="12" xr:uid="{00000000-0005-0000-0000-000006000000}"/>
    <cellStyle name="桁区切り 4" xfId="15" xr:uid="{00000000-0005-0000-0000-000007000000}"/>
    <cellStyle name="桁区切り 5" xfId="24" xr:uid="{00000000-0005-0000-0000-000008000000}"/>
    <cellStyle name="通貨" xfId="23" builtinId="7"/>
    <cellStyle name="標準" xfId="0" builtinId="0"/>
    <cellStyle name="標準 10" xfId="25" xr:uid="{00000000-0005-0000-0000-00000B000000}"/>
    <cellStyle name="標準 2" xfId="1" xr:uid="{00000000-0005-0000-0000-00000C000000}"/>
    <cellStyle name="標準 2 2" xfId="14" xr:uid="{00000000-0005-0000-0000-00000D000000}"/>
    <cellStyle name="標準 3" xfId="3" xr:uid="{00000000-0005-0000-0000-00000E000000}"/>
    <cellStyle name="標準 3 2" xfId="5" xr:uid="{00000000-0005-0000-0000-00000F000000}"/>
    <cellStyle name="標準 4" xfId="8" xr:uid="{00000000-0005-0000-0000-000010000000}"/>
    <cellStyle name="標準 4 2" xfId="13" xr:uid="{00000000-0005-0000-0000-000011000000}"/>
    <cellStyle name="標準 4 3" xfId="21" xr:uid="{00000000-0005-0000-0000-000012000000}"/>
    <cellStyle name="標準 5" xfId="16" xr:uid="{00000000-0005-0000-0000-000013000000}"/>
    <cellStyle name="標準 6" xfId="17" xr:uid="{00000000-0005-0000-0000-000014000000}"/>
    <cellStyle name="標準 6 2" xfId="22" xr:uid="{00000000-0005-0000-0000-000015000000}"/>
    <cellStyle name="標準 7" xfId="9" xr:uid="{00000000-0005-0000-0000-000016000000}"/>
    <cellStyle name="標準 8" xfId="7" xr:uid="{00000000-0005-0000-0000-000017000000}"/>
    <cellStyle name="標準 9" xfId="19" xr:uid="{00000000-0005-0000-0000-000018000000}"/>
    <cellStyle name="標準 9 2" xfId="20" xr:uid="{00000000-0005-0000-0000-000019000000}"/>
  </cellStyles>
  <dxfs count="26">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patternFill>
      </fill>
    </dxf>
    <dxf>
      <fill>
        <patternFill>
          <bgColor theme="4"/>
        </patternFill>
      </fill>
    </dxf>
    <dxf>
      <fill>
        <patternFill>
          <bgColor theme="4"/>
        </patternFill>
      </fill>
    </dxf>
    <dxf>
      <fill>
        <patternFill>
          <bgColor theme="4"/>
        </patternFill>
      </fill>
    </dxf>
    <dxf>
      <numFmt numFmtId="195" formatCode="0;;;@"/>
    </dxf>
    <dxf>
      <fill>
        <patternFill>
          <bgColor theme="4"/>
        </patternFill>
      </fill>
    </dxf>
    <dxf>
      <fill>
        <patternFill>
          <bgColor rgb="FF99FF99"/>
        </patternFill>
      </fill>
    </dxf>
    <dxf>
      <fill>
        <patternFill>
          <bgColor rgb="FFFFCCCC"/>
        </patternFill>
      </fill>
    </dxf>
    <dxf>
      <fill>
        <patternFill>
          <bgColor theme="8"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85D8A"/>
      <color rgb="FFFFFFCC"/>
      <color rgb="FFFDE9D9"/>
      <color rgb="FFB8CCE4"/>
      <color rgb="FFCCFFCC"/>
      <color rgb="FFFFCCFF"/>
      <color rgb="FFFFFF99"/>
      <color rgb="FFFF99FF"/>
      <color rgb="FF0000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33</xdr:col>
      <xdr:colOff>38100</xdr:colOff>
      <xdr:row>6</xdr:row>
      <xdr:rowOff>38101</xdr:rowOff>
    </xdr:from>
    <xdr:to>
      <xdr:col>35</xdr:col>
      <xdr:colOff>619125</xdr:colOff>
      <xdr:row>23</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972300" y="1085851"/>
          <a:ext cx="2200275" cy="2609849"/>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b="1">
              <a:solidFill>
                <a:srgbClr val="FF0000"/>
              </a:solidFill>
              <a:latin typeface="+mj-ea"/>
              <a:ea typeface="+mj-ea"/>
            </a:rPr>
            <a:t>保育・教育給付課に提出した</a:t>
          </a:r>
          <a:r>
            <a:rPr kumimoji="1" lang="ja-JP" altLang="en-US" sz="1800" b="1" u="sng">
              <a:solidFill>
                <a:srgbClr val="FF0000"/>
              </a:solidFill>
              <a:latin typeface="+mj-ea"/>
              <a:ea typeface="+mj-ea"/>
            </a:rPr>
            <a:t>「処遇改善等加算</a:t>
          </a:r>
          <a:r>
            <a:rPr kumimoji="1" lang="en-US" altLang="ja-JP" sz="1800" b="1" u="sng">
              <a:solidFill>
                <a:srgbClr val="FF0000"/>
              </a:solidFill>
              <a:latin typeface="+mj-ea"/>
              <a:ea typeface="+mj-ea"/>
            </a:rPr>
            <a:t>Ⅰ</a:t>
          </a:r>
          <a:r>
            <a:rPr kumimoji="1" lang="ja-JP" altLang="en-US" sz="1800" b="1" u="sng">
              <a:solidFill>
                <a:srgbClr val="FF0000"/>
              </a:solidFill>
              <a:latin typeface="+mj-ea"/>
              <a:ea typeface="+mj-ea"/>
            </a:rPr>
            <a:t>加算見込額積算表」の写し</a:t>
          </a:r>
          <a:r>
            <a:rPr kumimoji="1" lang="ja-JP" altLang="en-US" sz="1800" b="1">
              <a:solidFill>
                <a:srgbClr val="FF0000"/>
              </a:solidFill>
              <a:latin typeface="+mj-ea"/>
              <a:ea typeface="+mj-ea"/>
            </a:rPr>
            <a:t>を忘れずに提出してください。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39</xdr:row>
      <xdr:rowOff>19051</xdr:rowOff>
    </xdr:from>
    <xdr:to>
      <xdr:col>9</xdr:col>
      <xdr:colOff>133350</xdr:colOff>
      <xdr:row>39</xdr:row>
      <xdr:rowOff>157163</xdr:rowOff>
    </xdr:to>
    <xdr:sp macro="" textlink="">
      <xdr:nvSpPr>
        <xdr:cNvPr id="6" name="屈折矢印 5">
          <a:extLst>
            <a:ext uri="{FF2B5EF4-FFF2-40B4-BE49-F238E27FC236}">
              <a16:creationId xmlns:a16="http://schemas.microsoft.com/office/drawing/2014/main" id="{00000000-0008-0000-0600-000006000000}"/>
            </a:ext>
          </a:extLst>
        </xdr:cNvPr>
        <xdr:cNvSpPr/>
      </xdr:nvSpPr>
      <xdr:spPr>
        <a:xfrm rot="5400000">
          <a:off x="1916907" y="3474244"/>
          <a:ext cx="138112" cy="31432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34636</xdr:colOff>
      <xdr:row>26</xdr:row>
      <xdr:rowOff>86590</xdr:rowOff>
    </xdr:from>
    <xdr:to>
      <xdr:col>35</xdr:col>
      <xdr:colOff>181568</xdr:colOff>
      <xdr:row>47</xdr:row>
      <xdr:rowOff>17318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810"/>
        <a:stretch/>
      </xdr:blipFill>
      <xdr:spPr>
        <a:xfrm>
          <a:off x="34636" y="7204363"/>
          <a:ext cx="7282023" cy="3723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35720</xdr:colOff>
      <xdr:row>47</xdr:row>
      <xdr:rowOff>35719</xdr:rowOff>
    </xdr:from>
    <xdr:to>
      <xdr:col>2</xdr:col>
      <xdr:colOff>128588</xdr:colOff>
      <xdr:row>48</xdr:row>
      <xdr:rowOff>250032</xdr:rowOff>
    </xdr:to>
    <xdr:sp macro="" textlink="">
      <xdr:nvSpPr>
        <xdr:cNvPr id="2" name="AutoShape 1">
          <a:extLst>
            <a:ext uri="{FF2B5EF4-FFF2-40B4-BE49-F238E27FC236}">
              <a16:creationId xmlns:a16="http://schemas.microsoft.com/office/drawing/2014/main" id="{00000000-0008-0000-0800-000002000000}"/>
            </a:ext>
          </a:extLst>
        </xdr:cNvPr>
        <xdr:cNvSpPr>
          <a:spLocks/>
        </xdr:cNvSpPr>
      </xdr:nvSpPr>
      <xdr:spPr bwMode="auto">
        <a:xfrm>
          <a:off x="1283495" y="12561094"/>
          <a:ext cx="92868" cy="471488"/>
        </a:xfrm>
        <a:prstGeom prst="leftBracket">
          <a:avLst>
            <a:gd name="adj" fmla="val 3487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104774</xdr:colOff>
      <xdr:row>47</xdr:row>
      <xdr:rowOff>33337</xdr:rowOff>
    </xdr:from>
    <xdr:to>
      <xdr:col>35</xdr:col>
      <xdr:colOff>190500</xdr:colOff>
      <xdr:row>49</xdr:row>
      <xdr:rowOff>11906</xdr:rowOff>
    </xdr:to>
    <xdr:sp macro="" textlink="">
      <xdr:nvSpPr>
        <xdr:cNvPr id="3" name="AutoShape 2">
          <a:extLst>
            <a:ext uri="{FF2B5EF4-FFF2-40B4-BE49-F238E27FC236}">
              <a16:creationId xmlns:a16="http://schemas.microsoft.com/office/drawing/2014/main" id="{00000000-0008-0000-0800-000003000000}"/>
            </a:ext>
          </a:extLst>
        </xdr:cNvPr>
        <xdr:cNvSpPr>
          <a:spLocks/>
        </xdr:cNvSpPr>
      </xdr:nvSpPr>
      <xdr:spPr bwMode="auto">
        <a:xfrm>
          <a:off x="8010524" y="12558712"/>
          <a:ext cx="85726" cy="492919"/>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37</xdr:row>
      <xdr:rowOff>38100</xdr:rowOff>
    </xdr:from>
    <xdr:to>
      <xdr:col>3</xdr:col>
      <xdr:colOff>95250</xdr:colOff>
      <xdr:row>38</xdr:row>
      <xdr:rowOff>228600</xdr:rowOff>
    </xdr:to>
    <xdr:sp macro="" textlink="">
      <xdr:nvSpPr>
        <xdr:cNvPr id="60479" name="AutoShape 1">
          <a:extLst>
            <a:ext uri="{FF2B5EF4-FFF2-40B4-BE49-F238E27FC236}">
              <a16:creationId xmlns:a16="http://schemas.microsoft.com/office/drawing/2014/main" id="{00000000-0008-0000-0A00-00003FEC0000}"/>
            </a:ext>
          </a:extLst>
        </xdr:cNvPr>
        <xdr:cNvSpPr>
          <a:spLocks/>
        </xdr:cNvSpPr>
      </xdr:nvSpPr>
      <xdr:spPr bwMode="auto">
        <a:xfrm>
          <a:off x="628650" y="7800975"/>
          <a:ext cx="85725" cy="452438"/>
        </a:xfrm>
        <a:prstGeom prst="leftBracket">
          <a:avLst>
            <a:gd name="adj" fmla="val 2204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47626</xdr:colOff>
      <xdr:row>26</xdr:row>
      <xdr:rowOff>23812</xdr:rowOff>
    </xdr:from>
    <xdr:to>
      <xdr:col>3</xdr:col>
      <xdr:colOff>128588</xdr:colOff>
      <xdr:row>27</xdr:row>
      <xdr:rowOff>238124</xdr:rowOff>
    </xdr:to>
    <xdr:sp macro="" textlink="">
      <xdr:nvSpPr>
        <xdr:cNvPr id="60481" name="AutoShape 1">
          <a:extLst>
            <a:ext uri="{FF2B5EF4-FFF2-40B4-BE49-F238E27FC236}">
              <a16:creationId xmlns:a16="http://schemas.microsoft.com/office/drawing/2014/main" id="{00000000-0008-0000-0A00-000041EC0000}"/>
            </a:ext>
          </a:extLst>
        </xdr:cNvPr>
        <xdr:cNvSpPr>
          <a:spLocks/>
        </xdr:cNvSpPr>
      </xdr:nvSpPr>
      <xdr:spPr bwMode="auto">
        <a:xfrm>
          <a:off x="666751" y="5274468"/>
          <a:ext cx="80962" cy="476250"/>
        </a:xfrm>
        <a:prstGeom prst="leftBracket">
          <a:avLst>
            <a:gd name="adj" fmla="val 2206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83342</xdr:colOff>
      <xdr:row>26</xdr:row>
      <xdr:rowOff>23813</xdr:rowOff>
    </xdr:from>
    <xdr:to>
      <xdr:col>36</xdr:col>
      <xdr:colOff>166688</xdr:colOff>
      <xdr:row>27</xdr:row>
      <xdr:rowOff>238125</xdr:rowOff>
    </xdr:to>
    <xdr:sp macro="" textlink="">
      <xdr:nvSpPr>
        <xdr:cNvPr id="20" name="AutoShape 2">
          <a:extLst>
            <a:ext uri="{FF2B5EF4-FFF2-40B4-BE49-F238E27FC236}">
              <a16:creationId xmlns:a16="http://schemas.microsoft.com/office/drawing/2014/main" id="{00000000-0008-0000-0A00-000014000000}"/>
            </a:ext>
          </a:extLst>
        </xdr:cNvPr>
        <xdr:cNvSpPr>
          <a:spLocks/>
        </xdr:cNvSpPr>
      </xdr:nvSpPr>
      <xdr:spPr bwMode="auto">
        <a:xfrm>
          <a:off x="7429498" y="5274469"/>
          <a:ext cx="83346" cy="476250"/>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59531</xdr:colOff>
      <xdr:row>37</xdr:row>
      <xdr:rowOff>35719</xdr:rowOff>
    </xdr:from>
    <xdr:to>
      <xdr:col>36</xdr:col>
      <xdr:colOff>142875</xdr:colOff>
      <xdr:row>39</xdr:row>
      <xdr:rowOff>0</xdr:rowOff>
    </xdr:to>
    <xdr:sp macro="" textlink="">
      <xdr:nvSpPr>
        <xdr:cNvPr id="21" name="AutoShape 2">
          <a:extLst>
            <a:ext uri="{FF2B5EF4-FFF2-40B4-BE49-F238E27FC236}">
              <a16:creationId xmlns:a16="http://schemas.microsoft.com/office/drawing/2014/main" id="{00000000-0008-0000-0A00-000015000000}"/>
            </a:ext>
          </a:extLst>
        </xdr:cNvPr>
        <xdr:cNvSpPr>
          <a:spLocks/>
        </xdr:cNvSpPr>
      </xdr:nvSpPr>
      <xdr:spPr bwMode="auto">
        <a:xfrm>
          <a:off x="7405687" y="7798594"/>
          <a:ext cx="83344" cy="488156"/>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361948</xdr:colOff>
      <xdr:row>12</xdr:row>
      <xdr:rowOff>19050</xdr:rowOff>
    </xdr:from>
    <xdr:to>
      <xdr:col>13</xdr:col>
      <xdr:colOff>438149</xdr:colOff>
      <xdr:row>21</xdr:row>
      <xdr:rowOff>152400</xdr:rowOff>
    </xdr:to>
    <xdr:sp macro="" textlink="">
      <xdr:nvSpPr>
        <xdr:cNvPr id="3" name="四角形: 角を丸くする 2">
          <a:extLst>
            <a:ext uri="{FF2B5EF4-FFF2-40B4-BE49-F238E27FC236}">
              <a16:creationId xmlns:a16="http://schemas.microsoft.com/office/drawing/2014/main" id="{18E24CC8-56EF-40B5-AF82-2F3482B1CF28}"/>
            </a:ext>
          </a:extLst>
        </xdr:cNvPr>
        <xdr:cNvSpPr/>
      </xdr:nvSpPr>
      <xdr:spPr>
        <a:xfrm>
          <a:off x="7953373" y="2305050"/>
          <a:ext cx="4191001" cy="16764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入力上の注意事項</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色付きのセルには計算式が入っています。</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３</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11</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12</a:t>
          </a: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に該当する値はすべて</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「１委託費収入」に含めてください</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mn-ea"/>
              <a:cs typeface="+mn-cs"/>
            </a:rPr>
            <a:t>※</a:t>
          </a:r>
          <a:r>
            <a:rPr kumimoji="1" lang="ja-JP" altLang="en-US" sz="1400" b="1" baseline="0">
              <a:solidFill>
                <a:sysClr val="windowText" lastClr="000000"/>
              </a:solidFill>
              <a:effectLst/>
              <a:latin typeface="ＭＳ Ｐゴシック" panose="020B0600070205080204" pitchFamily="50" charset="-128"/>
              <a:ea typeface="+mn-ea"/>
              <a:cs typeface="+mn-cs"/>
            </a:rPr>
            <a:t>減価償却費等の資金の動きに影響の出ない費用は資金収支計算分析表には記載しません。</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361948</xdr:colOff>
      <xdr:row>3</xdr:row>
      <xdr:rowOff>85725</xdr:rowOff>
    </xdr:from>
    <xdr:to>
      <xdr:col>13</xdr:col>
      <xdr:colOff>438149</xdr:colOff>
      <xdr:row>10</xdr:row>
      <xdr:rowOff>142875</xdr:rowOff>
    </xdr:to>
    <xdr:sp macro="" textlink="">
      <xdr:nvSpPr>
        <xdr:cNvPr id="9" name="四角形: 角を丸くする 8">
          <a:extLst>
            <a:ext uri="{FF2B5EF4-FFF2-40B4-BE49-F238E27FC236}">
              <a16:creationId xmlns:a16="http://schemas.microsoft.com/office/drawing/2014/main" id="{F83E810F-5617-4DC8-B426-1903A22772F1}"/>
            </a:ext>
          </a:extLst>
        </xdr:cNvPr>
        <xdr:cNvSpPr/>
      </xdr:nvSpPr>
      <xdr:spPr>
        <a:xfrm>
          <a:off x="7953373" y="828675"/>
          <a:ext cx="4191001" cy="12573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計算書等を社会福祉法人会計以外で作成している場合は資金収支計算分析表</a:t>
          </a:r>
          <a:r>
            <a:rPr kumimoji="1" lang="ja-JP" altLang="en-US" sz="1400" b="1">
              <a:solidFill>
                <a:sysClr val="windowText" lastClr="000000"/>
              </a:solidFill>
              <a:effectLst/>
              <a:latin typeface="+mn-lt"/>
              <a:ea typeface="+mn-ea"/>
              <a:cs typeface="+mn-cs"/>
            </a:rPr>
            <a:t>及び読替表</a:t>
          </a:r>
          <a:r>
            <a:rPr kumimoji="1" lang="ja-JP" altLang="ja-JP" sz="1400" b="1">
              <a:solidFill>
                <a:sysClr val="windowText" lastClr="000000"/>
              </a:solidFill>
              <a:effectLst/>
              <a:latin typeface="+mn-lt"/>
              <a:ea typeface="+mn-ea"/>
              <a:cs typeface="+mn-cs"/>
            </a:rPr>
            <a:t>を作成し、提出してください。</a:t>
          </a:r>
          <a:endParaRPr lang="ja-JP" altLang="ja-JP" sz="1800">
            <a:solidFill>
              <a:sysClr val="windowText" lastClr="00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ity.yokohama.lg.jp/business/bunyabetsu/kosodate/ninka/siryoutou.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7"/>
  <sheetViews>
    <sheetView tabSelected="1" view="pageBreakPreview" zoomScale="106" zoomScaleNormal="106" zoomScaleSheetLayoutView="106" workbookViewId="0">
      <pane ySplit="10" topLeftCell="A11" activePane="bottomLeft" state="frozen"/>
      <selection sqref="A1:I1"/>
      <selection pane="bottomLeft" sqref="A1:I1"/>
    </sheetView>
  </sheetViews>
  <sheetFormatPr defaultRowHeight="13.5"/>
  <cols>
    <col min="1" max="1" width="3.25" style="56" customWidth="1"/>
    <col min="2" max="2" width="4.625" style="56" customWidth="1"/>
    <col min="3" max="5" width="12.625" style="56" customWidth="1"/>
    <col min="6" max="6" width="10.625" style="56" customWidth="1"/>
    <col min="7" max="7" width="12.625" style="56" customWidth="1"/>
    <col min="8" max="8" width="11.625" style="56" bestFit="1" customWidth="1"/>
    <col min="9" max="9" width="29.5" style="56" customWidth="1"/>
    <col min="10" max="10" width="10.625" style="56" customWidth="1"/>
    <col min="11" max="16384" width="9" style="56"/>
  </cols>
  <sheetData>
    <row r="1" spans="1:10" ht="21" customHeight="1">
      <c r="A1" s="698" t="s">
        <v>607</v>
      </c>
      <c r="B1" s="698"/>
      <c r="C1" s="698"/>
      <c r="D1" s="698"/>
      <c r="E1" s="698"/>
      <c r="F1" s="698"/>
      <c r="G1" s="698"/>
      <c r="H1" s="698"/>
      <c r="I1" s="698"/>
    </row>
    <row r="2" spans="1:10" ht="21" customHeight="1">
      <c r="A2" s="95"/>
      <c r="B2" s="85"/>
      <c r="C2" s="95" t="s">
        <v>613</v>
      </c>
      <c r="D2" s="95"/>
      <c r="E2" s="95"/>
      <c r="F2" s="95"/>
      <c r="G2" s="95"/>
      <c r="H2" s="95"/>
      <c r="I2" s="95"/>
    </row>
    <row r="3" spans="1:10" ht="4.5" customHeight="1">
      <c r="A3" s="756"/>
      <c r="B3" s="756"/>
      <c r="C3" s="756"/>
      <c r="D3" s="756"/>
      <c r="E3" s="756"/>
      <c r="F3" s="756"/>
      <c r="G3" s="756"/>
      <c r="H3" s="756"/>
      <c r="I3" s="756"/>
    </row>
    <row r="4" spans="1:10" ht="21" customHeight="1">
      <c r="A4" s="764" t="s">
        <v>788</v>
      </c>
      <c r="B4" s="764"/>
      <c r="C4" s="764"/>
      <c r="D4" s="764"/>
      <c r="E4" s="764"/>
      <c r="F4" s="764"/>
      <c r="G4" s="764"/>
      <c r="H4" s="764"/>
      <c r="I4" s="764"/>
    </row>
    <row r="5" spans="1:10" ht="4.5" customHeight="1">
      <c r="A5" s="764"/>
      <c r="B5" s="764"/>
      <c r="C5" s="764"/>
      <c r="D5" s="764"/>
      <c r="E5" s="764"/>
      <c r="F5" s="764"/>
      <c r="G5" s="764"/>
      <c r="H5" s="764"/>
      <c r="I5" s="764"/>
    </row>
    <row r="6" spans="1:10" ht="15" customHeight="1">
      <c r="A6" s="764"/>
      <c r="B6" s="764"/>
      <c r="C6" s="764"/>
      <c r="D6" s="764"/>
      <c r="E6" s="764"/>
      <c r="F6" s="764"/>
      <c r="G6" s="764"/>
      <c r="H6" s="764"/>
      <c r="I6" s="764"/>
    </row>
    <row r="7" spans="1:10" ht="21" customHeight="1">
      <c r="A7" s="763" t="s">
        <v>789</v>
      </c>
      <c r="B7" s="763"/>
      <c r="C7" s="763"/>
      <c r="D7" s="763"/>
      <c r="E7" s="763"/>
      <c r="F7" s="763"/>
      <c r="G7" s="763"/>
      <c r="H7" s="763"/>
      <c r="I7" s="763"/>
    </row>
    <row r="8" spans="1:10" ht="4.5" customHeight="1" thickBot="1">
      <c r="A8" s="756"/>
      <c r="B8" s="756"/>
      <c r="C8" s="756"/>
      <c r="D8" s="756"/>
      <c r="E8" s="756"/>
      <c r="F8" s="756"/>
      <c r="G8" s="756"/>
      <c r="H8" s="756"/>
      <c r="I8" s="756"/>
    </row>
    <row r="9" spans="1:10" ht="17.25">
      <c r="A9" s="765" t="s">
        <v>526</v>
      </c>
      <c r="B9" s="766"/>
      <c r="C9" s="766"/>
      <c r="D9" s="766"/>
      <c r="E9" s="767"/>
      <c r="F9" s="771" t="s">
        <v>561</v>
      </c>
      <c r="G9" s="772"/>
      <c r="H9" s="773" t="s">
        <v>562</v>
      </c>
      <c r="I9" s="774"/>
      <c r="J9" s="699" t="s">
        <v>609</v>
      </c>
    </row>
    <row r="10" spans="1:10" ht="14.25" thickBot="1">
      <c r="A10" s="768"/>
      <c r="B10" s="769"/>
      <c r="C10" s="769"/>
      <c r="D10" s="769"/>
      <c r="E10" s="770"/>
      <c r="F10" s="53"/>
      <c r="G10" s="54" t="s">
        <v>559</v>
      </c>
      <c r="H10" s="775"/>
      <c r="I10" s="776"/>
      <c r="J10" s="700"/>
    </row>
    <row r="11" spans="1:10" ht="24" customHeight="1" thickTop="1">
      <c r="A11" s="736" t="s">
        <v>560</v>
      </c>
      <c r="B11" s="742" t="s">
        <v>564</v>
      </c>
      <c r="C11" s="753" t="s">
        <v>170</v>
      </c>
      <c r="D11" s="754"/>
      <c r="E11" s="755"/>
      <c r="F11" s="807"/>
      <c r="G11" s="808"/>
      <c r="H11" s="707" t="s">
        <v>753</v>
      </c>
      <c r="I11" s="708"/>
      <c r="J11" s="81"/>
    </row>
    <row r="12" spans="1:10" ht="24" customHeight="1">
      <c r="A12" s="737"/>
      <c r="B12" s="743"/>
      <c r="C12" s="730" t="s">
        <v>528</v>
      </c>
      <c r="D12" s="731"/>
      <c r="E12" s="732"/>
      <c r="F12" s="787"/>
      <c r="G12" s="788"/>
      <c r="H12" s="709" t="s">
        <v>568</v>
      </c>
      <c r="I12" s="710"/>
      <c r="J12" s="73"/>
    </row>
    <row r="13" spans="1:10" ht="24" customHeight="1">
      <c r="A13" s="737"/>
      <c r="B13" s="743"/>
      <c r="C13" s="730" t="s">
        <v>529</v>
      </c>
      <c r="D13" s="731"/>
      <c r="E13" s="732"/>
      <c r="F13" s="787"/>
      <c r="G13" s="788"/>
      <c r="H13" s="709"/>
      <c r="I13" s="710"/>
      <c r="J13" s="73"/>
    </row>
    <row r="14" spans="1:10" ht="24" customHeight="1">
      <c r="A14" s="737"/>
      <c r="B14" s="743"/>
      <c r="C14" s="739" t="s">
        <v>786</v>
      </c>
      <c r="D14" s="740"/>
      <c r="E14" s="741"/>
      <c r="F14" s="787"/>
      <c r="G14" s="788"/>
      <c r="H14" s="801"/>
      <c r="I14" s="802"/>
      <c r="J14" s="73"/>
    </row>
    <row r="15" spans="1:10" ht="24" customHeight="1">
      <c r="A15" s="737"/>
      <c r="B15" s="743"/>
      <c r="C15" s="730" t="s">
        <v>600</v>
      </c>
      <c r="D15" s="731"/>
      <c r="E15" s="732"/>
      <c r="F15" s="787"/>
      <c r="G15" s="788"/>
      <c r="H15" s="709"/>
      <c r="I15" s="710"/>
      <c r="J15" s="73"/>
    </row>
    <row r="16" spans="1:10" ht="24" customHeight="1">
      <c r="A16" s="737"/>
      <c r="B16" s="723"/>
      <c r="C16" s="777" t="s">
        <v>527</v>
      </c>
      <c r="D16" s="778"/>
      <c r="E16" s="779"/>
      <c r="F16" s="793"/>
      <c r="G16" s="794"/>
      <c r="H16" s="803" t="s">
        <v>628</v>
      </c>
      <c r="I16" s="804"/>
      <c r="J16" s="82"/>
    </row>
    <row r="17" spans="1:10" ht="24" customHeight="1">
      <c r="A17" s="737"/>
      <c r="B17" s="722" t="s">
        <v>565</v>
      </c>
      <c r="C17" s="724" t="s">
        <v>530</v>
      </c>
      <c r="D17" s="725"/>
      <c r="E17" s="726"/>
      <c r="F17" s="795"/>
      <c r="G17" s="796"/>
      <c r="H17" s="701"/>
      <c r="I17" s="702"/>
      <c r="J17" s="74"/>
    </row>
    <row r="18" spans="1:10" ht="24" customHeight="1">
      <c r="A18" s="737"/>
      <c r="B18" s="743"/>
      <c r="C18" s="730" t="s">
        <v>531</v>
      </c>
      <c r="D18" s="731"/>
      <c r="E18" s="732"/>
      <c r="F18" s="787"/>
      <c r="G18" s="788"/>
      <c r="H18" s="786"/>
      <c r="I18" s="710"/>
      <c r="J18" s="73"/>
    </row>
    <row r="19" spans="1:10" ht="24" customHeight="1">
      <c r="A19" s="737"/>
      <c r="B19" s="743"/>
      <c r="C19" s="730" t="s">
        <v>616</v>
      </c>
      <c r="D19" s="731"/>
      <c r="E19" s="732"/>
      <c r="F19" s="787"/>
      <c r="G19" s="788"/>
      <c r="H19" s="786"/>
      <c r="I19" s="710"/>
      <c r="J19" s="73"/>
    </row>
    <row r="20" spans="1:10" ht="24" customHeight="1">
      <c r="A20" s="737"/>
      <c r="B20" s="743"/>
      <c r="C20" s="727" t="s">
        <v>615</v>
      </c>
      <c r="D20" s="728"/>
      <c r="E20" s="729"/>
      <c r="F20" s="793"/>
      <c r="G20" s="794"/>
      <c r="H20" s="805" t="s">
        <v>567</v>
      </c>
      <c r="I20" s="806"/>
      <c r="J20" s="96"/>
    </row>
    <row r="21" spans="1:10" ht="24" customHeight="1">
      <c r="A21" s="738"/>
      <c r="B21" s="744"/>
      <c r="C21" s="745"/>
      <c r="D21" s="745"/>
      <c r="E21" s="746"/>
      <c r="F21" s="799"/>
      <c r="G21" s="800"/>
      <c r="H21" s="784"/>
      <c r="I21" s="785"/>
      <c r="J21" s="97"/>
    </row>
    <row r="22" spans="1:10" ht="30.75" customHeight="1">
      <c r="A22" s="717" t="s">
        <v>754</v>
      </c>
      <c r="B22" s="722" t="s">
        <v>564</v>
      </c>
      <c r="C22" s="724" t="s">
        <v>532</v>
      </c>
      <c r="D22" s="725"/>
      <c r="E22" s="726"/>
      <c r="F22" s="795"/>
      <c r="G22" s="796"/>
      <c r="H22" s="701" t="s">
        <v>630</v>
      </c>
      <c r="I22" s="702"/>
      <c r="J22" s="75"/>
    </row>
    <row r="23" spans="1:10" ht="30.75" customHeight="1">
      <c r="A23" s="718"/>
      <c r="B23" s="743"/>
      <c r="C23" s="730" t="s">
        <v>533</v>
      </c>
      <c r="D23" s="731"/>
      <c r="E23" s="732"/>
      <c r="F23" s="787"/>
      <c r="G23" s="788"/>
      <c r="H23" s="782"/>
      <c r="I23" s="783"/>
      <c r="J23" s="76"/>
    </row>
    <row r="24" spans="1:10" ht="30.75" customHeight="1">
      <c r="A24" s="718"/>
      <c r="B24" s="722" t="s">
        <v>565</v>
      </c>
      <c r="C24" s="724" t="s">
        <v>489</v>
      </c>
      <c r="D24" s="725"/>
      <c r="E24" s="726"/>
      <c r="F24" s="705"/>
      <c r="G24" s="706"/>
      <c r="H24" s="782"/>
      <c r="I24" s="783"/>
      <c r="J24" s="76"/>
    </row>
    <row r="25" spans="1:10" ht="30.75" customHeight="1">
      <c r="A25" s="719"/>
      <c r="B25" s="723"/>
      <c r="C25" s="733" t="s">
        <v>534</v>
      </c>
      <c r="D25" s="734"/>
      <c r="E25" s="735"/>
      <c r="F25" s="793"/>
      <c r="G25" s="794"/>
      <c r="H25" s="791"/>
      <c r="I25" s="792"/>
      <c r="J25" s="77"/>
    </row>
    <row r="26" spans="1:10" ht="24" customHeight="1">
      <c r="A26" s="747" t="s">
        <v>756</v>
      </c>
      <c r="B26" s="743" t="s">
        <v>564</v>
      </c>
      <c r="C26" s="730" t="s">
        <v>535</v>
      </c>
      <c r="D26" s="731"/>
      <c r="E26" s="732"/>
      <c r="F26" s="705"/>
      <c r="G26" s="706"/>
      <c r="H26" s="715"/>
      <c r="I26" s="716"/>
      <c r="J26" s="78"/>
    </row>
    <row r="27" spans="1:10" ht="24" customHeight="1">
      <c r="A27" s="747"/>
      <c r="B27" s="743"/>
      <c r="C27" s="730" t="s">
        <v>536</v>
      </c>
      <c r="D27" s="731"/>
      <c r="E27" s="732"/>
      <c r="F27" s="705"/>
      <c r="G27" s="706"/>
      <c r="H27" s="715"/>
      <c r="I27" s="716"/>
      <c r="J27" s="78"/>
    </row>
    <row r="28" spans="1:10" ht="24" customHeight="1">
      <c r="A28" s="747"/>
      <c r="B28" s="743"/>
      <c r="C28" s="730" t="s">
        <v>537</v>
      </c>
      <c r="D28" s="731"/>
      <c r="E28" s="732"/>
      <c r="F28" s="705"/>
      <c r="G28" s="706"/>
      <c r="H28" s="715"/>
      <c r="I28" s="716"/>
      <c r="J28" s="78"/>
    </row>
    <row r="29" spans="1:10" ht="24" customHeight="1">
      <c r="A29" s="747"/>
      <c r="B29" s="743"/>
      <c r="C29" s="730" t="s">
        <v>538</v>
      </c>
      <c r="D29" s="731"/>
      <c r="E29" s="732"/>
      <c r="F29" s="705"/>
      <c r="G29" s="706"/>
      <c r="H29" s="715"/>
      <c r="I29" s="716"/>
      <c r="J29" s="78"/>
    </row>
    <row r="30" spans="1:10" ht="24" customHeight="1">
      <c r="A30" s="747"/>
      <c r="B30" s="743" t="s">
        <v>755</v>
      </c>
      <c r="C30" s="730" t="s">
        <v>539</v>
      </c>
      <c r="D30" s="731"/>
      <c r="E30" s="732"/>
      <c r="F30" s="787"/>
      <c r="G30" s="788"/>
      <c r="H30" s="715"/>
      <c r="I30" s="716"/>
      <c r="J30" s="78"/>
    </row>
    <row r="31" spans="1:10" ht="24" customHeight="1">
      <c r="A31" s="747"/>
      <c r="B31" s="743"/>
      <c r="C31" s="730" t="s">
        <v>462</v>
      </c>
      <c r="D31" s="731"/>
      <c r="E31" s="732"/>
      <c r="F31" s="787"/>
      <c r="G31" s="788"/>
      <c r="H31" s="715"/>
      <c r="I31" s="716"/>
      <c r="J31" s="78"/>
    </row>
    <row r="32" spans="1:10" ht="24" customHeight="1">
      <c r="A32" s="747"/>
      <c r="B32" s="743"/>
      <c r="C32" s="730" t="s">
        <v>540</v>
      </c>
      <c r="D32" s="731"/>
      <c r="E32" s="732"/>
      <c r="F32" s="787"/>
      <c r="G32" s="788"/>
      <c r="H32" s="715"/>
      <c r="I32" s="716"/>
      <c r="J32" s="78"/>
    </row>
    <row r="33" spans="1:10" ht="24" customHeight="1">
      <c r="A33" s="747"/>
      <c r="B33" s="743"/>
      <c r="C33" s="730" t="s">
        <v>541</v>
      </c>
      <c r="D33" s="731"/>
      <c r="E33" s="732"/>
      <c r="F33" s="787"/>
      <c r="G33" s="788"/>
      <c r="H33" s="715"/>
      <c r="I33" s="716"/>
      <c r="J33" s="78"/>
    </row>
    <row r="34" spans="1:10" ht="24" customHeight="1">
      <c r="A34" s="830" t="s">
        <v>569</v>
      </c>
      <c r="B34" s="831"/>
      <c r="C34" s="831"/>
      <c r="D34" s="831"/>
      <c r="E34" s="832"/>
      <c r="F34" s="713"/>
      <c r="G34" s="714"/>
      <c r="H34" s="711"/>
      <c r="I34" s="712"/>
      <c r="J34" s="79"/>
    </row>
    <row r="35" spans="1:10" ht="24" customHeight="1" thickBot="1">
      <c r="A35" s="833" t="s">
        <v>542</v>
      </c>
      <c r="B35" s="834"/>
      <c r="C35" s="834"/>
      <c r="D35" s="834"/>
      <c r="E35" s="834"/>
      <c r="F35" s="797"/>
      <c r="G35" s="798"/>
      <c r="H35" s="789" t="s">
        <v>654</v>
      </c>
      <c r="I35" s="790"/>
      <c r="J35" s="80"/>
    </row>
    <row r="36" spans="1:10" ht="33.75" customHeight="1">
      <c r="A36" s="756"/>
      <c r="B36" s="756"/>
      <c r="C36" s="756"/>
      <c r="D36" s="756"/>
      <c r="E36" s="756"/>
      <c r="F36" s="756"/>
      <c r="G36" s="756"/>
      <c r="H36" s="756"/>
      <c r="I36" s="756"/>
    </row>
    <row r="37" spans="1:10" ht="21" customHeight="1">
      <c r="A37" s="698" t="s">
        <v>790</v>
      </c>
      <c r="B37" s="761"/>
      <c r="C37" s="761"/>
      <c r="D37" s="761"/>
      <c r="E37" s="761"/>
      <c r="F37" s="761"/>
      <c r="G37" s="761"/>
      <c r="H37" s="761"/>
      <c r="I37" s="761"/>
    </row>
    <row r="38" spans="1:10" ht="4.5" customHeight="1" thickBot="1">
      <c r="A38" s="762"/>
      <c r="B38" s="762"/>
      <c r="C38" s="762"/>
      <c r="D38" s="762"/>
      <c r="E38" s="762"/>
      <c r="F38" s="762"/>
      <c r="G38" s="762"/>
      <c r="H38" s="762"/>
      <c r="I38" s="762"/>
    </row>
    <row r="39" spans="1:10" ht="27" customHeight="1">
      <c r="A39" s="815" t="s">
        <v>526</v>
      </c>
      <c r="B39" s="771"/>
      <c r="C39" s="771"/>
      <c r="D39" s="771"/>
      <c r="E39" s="772"/>
      <c r="F39" s="771" t="s">
        <v>561</v>
      </c>
      <c r="G39" s="772"/>
      <c r="H39" s="819" t="s">
        <v>562</v>
      </c>
      <c r="I39" s="820"/>
      <c r="J39" s="696" t="s">
        <v>609</v>
      </c>
    </row>
    <row r="40" spans="1:10" ht="18" customHeight="1" thickBot="1">
      <c r="A40" s="816"/>
      <c r="B40" s="817"/>
      <c r="C40" s="817"/>
      <c r="D40" s="817"/>
      <c r="E40" s="818"/>
      <c r="F40" s="53"/>
      <c r="G40" s="54" t="s">
        <v>558</v>
      </c>
      <c r="H40" s="821"/>
      <c r="I40" s="822"/>
      <c r="J40" s="697"/>
    </row>
    <row r="41" spans="1:10" ht="24" customHeight="1" thickTop="1">
      <c r="A41" s="736" t="s">
        <v>563</v>
      </c>
      <c r="B41" s="828" t="s">
        <v>143</v>
      </c>
      <c r="C41" s="753" t="s">
        <v>543</v>
      </c>
      <c r="D41" s="754"/>
      <c r="E41" s="755"/>
      <c r="F41" s="780"/>
      <c r="G41" s="781"/>
      <c r="H41" s="707"/>
      <c r="I41" s="708"/>
      <c r="J41" s="81"/>
    </row>
    <row r="42" spans="1:10" ht="24" customHeight="1">
      <c r="A42" s="737"/>
      <c r="B42" s="829"/>
      <c r="C42" s="730" t="s">
        <v>544</v>
      </c>
      <c r="D42" s="731"/>
      <c r="E42" s="732"/>
      <c r="F42" s="720"/>
      <c r="G42" s="721"/>
      <c r="H42" s="709"/>
      <c r="I42" s="710"/>
      <c r="J42" s="73"/>
    </row>
    <row r="43" spans="1:10" ht="24" customHeight="1">
      <c r="A43" s="737"/>
      <c r="B43" s="826" t="s">
        <v>545</v>
      </c>
      <c r="C43" s="823" t="s">
        <v>546</v>
      </c>
      <c r="D43" s="824"/>
      <c r="E43" s="825"/>
      <c r="F43" s="748"/>
      <c r="G43" s="749"/>
      <c r="H43" s="701"/>
      <c r="I43" s="702"/>
      <c r="J43" s="74"/>
    </row>
    <row r="44" spans="1:10" ht="24" customHeight="1">
      <c r="A44" s="737"/>
      <c r="B44" s="827"/>
      <c r="C44" s="733" t="s">
        <v>547</v>
      </c>
      <c r="D44" s="734"/>
      <c r="E44" s="735"/>
      <c r="F44" s="750"/>
      <c r="G44" s="751"/>
      <c r="H44" s="703"/>
      <c r="I44" s="704"/>
      <c r="J44" s="82"/>
    </row>
    <row r="45" spans="1:10" ht="24" customHeight="1">
      <c r="A45" s="737"/>
      <c r="B45" s="757" t="s">
        <v>144</v>
      </c>
      <c r="C45" s="724" t="s">
        <v>547</v>
      </c>
      <c r="D45" s="725"/>
      <c r="E45" s="726"/>
      <c r="F45" s="748"/>
      <c r="G45" s="749"/>
      <c r="H45" s="701"/>
      <c r="I45" s="702"/>
      <c r="J45" s="74"/>
    </row>
    <row r="46" spans="1:10" ht="24" customHeight="1">
      <c r="A46" s="737"/>
      <c r="B46" s="758"/>
      <c r="C46" s="730" t="s">
        <v>557</v>
      </c>
      <c r="D46" s="731"/>
      <c r="E46" s="732"/>
      <c r="F46" s="752"/>
      <c r="G46" s="721"/>
      <c r="H46" s="810" t="s">
        <v>614</v>
      </c>
      <c r="I46" s="811"/>
      <c r="J46" s="98"/>
    </row>
    <row r="47" spans="1:10" ht="24" customHeight="1">
      <c r="A47" s="737"/>
      <c r="B47" s="758"/>
      <c r="C47" s="730" t="s">
        <v>603</v>
      </c>
      <c r="D47" s="731"/>
      <c r="E47" s="732"/>
      <c r="F47" s="66" t="s">
        <v>601</v>
      </c>
      <c r="G47" s="192"/>
      <c r="H47" s="67" t="s">
        <v>602</v>
      </c>
      <c r="I47" s="656"/>
      <c r="J47" s="83"/>
    </row>
    <row r="48" spans="1:10" ht="24" customHeight="1">
      <c r="A48" s="737"/>
      <c r="B48" s="758"/>
      <c r="C48" s="730" t="s">
        <v>604</v>
      </c>
      <c r="D48" s="731"/>
      <c r="E48" s="732"/>
      <c r="F48" s="66" t="s">
        <v>601</v>
      </c>
      <c r="G48" s="191"/>
      <c r="H48" s="68" t="s">
        <v>602</v>
      </c>
      <c r="I48" s="657"/>
      <c r="J48" s="84"/>
    </row>
    <row r="49" spans="1:10" ht="24" customHeight="1">
      <c r="A49" s="737"/>
      <c r="B49" s="758"/>
      <c r="C49" s="730" t="s">
        <v>605</v>
      </c>
      <c r="D49" s="731"/>
      <c r="E49" s="732"/>
      <c r="F49" s="66" t="s">
        <v>601</v>
      </c>
      <c r="G49" s="191"/>
      <c r="H49" s="68" t="s">
        <v>602</v>
      </c>
      <c r="I49" s="657"/>
      <c r="J49" s="84"/>
    </row>
    <row r="50" spans="1:10" ht="24" customHeight="1" thickBot="1">
      <c r="A50" s="760"/>
      <c r="B50" s="759"/>
      <c r="C50" s="812" t="s">
        <v>606</v>
      </c>
      <c r="D50" s="813"/>
      <c r="E50" s="814"/>
      <c r="F50" s="188" t="s">
        <v>601</v>
      </c>
      <c r="G50" s="195"/>
      <c r="H50" s="189" t="s">
        <v>602</v>
      </c>
      <c r="I50" s="658"/>
      <c r="J50" s="196"/>
    </row>
    <row r="51" spans="1:10" s="183" customFormat="1" ht="24" customHeight="1">
      <c r="A51" s="184"/>
      <c r="B51" s="184"/>
      <c r="C51" s="185"/>
      <c r="D51" s="185"/>
      <c r="E51" s="185"/>
      <c r="F51" s="186"/>
      <c r="G51" s="186"/>
      <c r="H51" s="187"/>
      <c r="I51" s="655"/>
      <c r="J51" s="187"/>
    </row>
    <row r="52" spans="1:10" s="183" customFormat="1" ht="24" customHeight="1">
      <c r="A52" s="763" t="s">
        <v>791</v>
      </c>
      <c r="B52" s="809"/>
      <c r="C52" s="809"/>
      <c r="D52" s="809"/>
      <c r="E52" s="809"/>
      <c r="F52" s="809"/>
      <c r="G52" s="809"/>
      <c r="H52" s="809"/>
      <c r="I52" s="809"/>
      <c r="J52" s="187"/>
    </row>
    <row r="53" spans="1:10" s="183" customFormat="1" ht="17.25" customHeight="1">
      <c r="A53" s="851" t="s">
        <v>745</v>
      </c>
      <c r="B53" s="852"/>
      <c r="C53" s="852"/>
      <c r="D53" s="852"/>
      <c r="E53" s="852"/>
      <c r="F53" s="852"/>
      <c r="G53" s="852"/>
      <c r="H53" s="853"/>
      <c r="I53" s="190" t="s">
        <v>746</v>
      </c>
      <c r="J53" s="187"/>
    </row>
    <row r="54" spans="1:10" s="183" customFormat="1" ht="17.25" customHeight="1">
      <c r="A54" s="854"/>
      <c r="B54" s="855"/>
      <c r="C54" s="855"/>
      <c r="D54" s="855"/>
      <c r="E54" s="855"/>
      <c r="F54" s="855"/>
      <c r="G54" s="855"/>
      <c r="H54" s="856"/>
      <c r="I54" s="194" t="s">
        <v>747</v>
      </c>
      <c r="J54" s="187"/>
    </row>
    <row r="55" spans="1:10" s="183" customFormat="1" ht="24" customHeight="1">
      <c r="A55" s="857" t="s">
        <v>740</v>
      </c>
      <c r="B55" s="858"/>
      <c r="C55" s="858"/>
      <c r="D55" s="858"/>
      <c r="E55" s="858"/>
      <c r="F55" s="858"/>
      <c r="G55" s="858"/>
      <c r="H55" s="859"/>
      <c r="I55" s="659"/>
      <c r="J55" s="187"/>
    </row>
    <row r="56" spans="1:10" s="183" customFormat="1" ht="24" customHeight="1">
      <c r="A56" s="860" t="s">
        <v>741</v>
      </c>
      <c r="B56" s="861"/>
      <c r="C56" s="861"/>
      <c r="D56" s="861"/>
      <c r="E56" s="861"/>
      <c r="F56" s="861"/>
      <c r="G56" s="861"/>
      <c r="H56" s="862"/>
      <c r="I56" s="660"/>
      <c r="J56" s="187"/>
    </row>
    <row r="57" spans="1:10" s="183" customFormat="1" ht="24" customHeight="1">
      <c r="A57" s="860" t="s">
        <v>742</v>
      </c>
      <c r="B57" s="861"/>
      <c r="C57" s="861"/>
      <c r="D57" s="861"/>
      <c r="E57" s="861"/>
      <c r="F57" s="861"/>
      <c r="G57" s="861"/>
      <c r="H57" s="862"/>
      <c r="I57" s="660"/>
      <c r="J57" s="187"/>
    </row>
    <row r="58" spans="1:10" s="183" customFormat="1" ht="24" customHeight="1">
      <c r="A58" s="860" t="s">
        <v>743</v>
      </c>
      <c r="B58" s="861"/>
      <c r="C58" s="861"/>
      <c r="D58" s="861"/>
      <c r="E58" s="861"/>
      <c r="F58" s="861"/>
      <c r="G58" s="861"/>
      <c r="H58" s="862"/>
      <c r="I58" s="660"/>
      <c r="J58" s="187"/>
    </row>
    <row r="59" spans="1:10" s="183" customFormat="1" ht="24" customHeight="1" thickBot="1">
      <c r="A59" s="863" t="s">
        <v>744</v>
      </c>
      <c r="B59" s="864"/>
      <c r="C59" s="864"/>
      <c r="D59" s="864"/>
      <c r="E59" s="864"/>
      <c r="F59" s="864"/>
      <c r="G59" s="864"/>
      <c r="H59" s="865"/>
      <c r="I59" s="661"/>
      <c r="J59" s="187"/>
    </row>
    <row r="60" spans="1:10" ht="4.5" customHeight="1">
      <c r="F60" s="99"/>
      <c r="G60" s="99"/>
      <c r="H60" s="99"/>
      <c r="I60" s="99"/>
      <c r="J60" s="99"/>
    </row>
    <row r="61" spans="1:10" ht="7.5" customHeight="1">
      <c r="A61" s="762"/>
      <c r="B61" s="762"/>
      <c r="C61" s="762"/>
      <c r="D61" s="762"/>
      <c r="E61" s="762"/>
      <c r="F61" s="762"/>
      <c r="G61" s="762"/>
      <c r="H61" s="762"/>
      <c r="I61" s="762"/>
    </row>
    <row r="62" spans="1:10">
      <c r="A62" s="8"/>
      <c r="B62" s="8"/>
      <c r="C62" s="8"/>
      <c r="D62" s="8"/>
      <c r="E62" s="8"/>
      <c r="F62" s="8"/>
      <c r="G62" s="8"/>
      <c r="H62" s="8"/>
      <c r="I62" s="8"/>
      <c r="J62" s="8"/>
    </row>
    <row r="63" spans="1:10" ht="21" customHeight="1">
      <c r="A63" s="698" t="s">
        <v>792</v>
      </c>
      <c r="B63" s="761"/>
      <c r="C63" s="761"/>
      <c r="D63" s="761"/>
      <c r="E63" s="761"/>
      <c r="F63" s="761"/>
      <c r="G63" s="761"/>
      <c r="H63" s="761"/>
      <c r="I63" s="761"/>
    </row>
    <row r="64" spans="1:10" ht="4.5" customHeight="1" thickBot="1">
      <c r="A64" s="762"/>
      <c r="B64" s="762"/>
      <c r="C64" s="762"/>
      <c r="D64" s="762"/>
      <c r="E64" s="762"/>
      <c r="F64" s="762"/>
      <c r="G64" s="762"/>
      <c r="H64" s="762"/>
      <c r="I64" s="762"/>
    </row>
    <row r="65" spans="1:10" ht="27" customHeight="1">
      <c r="A65" s="835" t="s">
        <v>632</v>
      </c>
      <c r="B65" s="836"/>
      <c r="C65" s="836"/>
      <c r="D65" s="836"/>
      <c r="E65" s="836"/>
      <c r="F65" s="839" t="s">
        <v>561</v>
      </c>
      <c r="G65" s="839"/>
      <c r="H65" s="840" t="s">
        <v>562</v>
      </c>
      <c r="I65" s="840"/>
      <c r="J65" s="842" t="s">
        <v>609</v>
      </c>
    </row>
    <row r="66" spans="1:10" ht="18" customHeight="1">
      <c r="A66" s="837"/>
      <c r="B66" s="838"/>
      <c r="C66" s="838"/>
      <c r="D66" s="838"/>
      <c r="E66" s="838"/>
      <c r="F66" s="93"/>
      <c r="G66" s="94" t="s">
        <v>558</v>
      </c>
      <c r="H66" s="841"/>
      <c r="I66" s="841"/>
      <c r="J66" s="843"/>
    </row>
    <row r="67" spans="1:10" ht="123" customHeight="1" thickBot="1">
      <c r="A67" s="844" t="s">
        <v>634</v>
      </c>
      <c r="B67" s="845"/>
      <c r="C67" s="845"/>
      <c r="D67" s="845"/>
      <c r="E67" s="846"/>
      <c r="F67" s="847"/>
      <c r="G67" s="848"/>
      <c r="H67" s="849" t="s">
        <v>793</v>
      </c>
      <c r="I67" s="850"/>
      <c r="J67" s="80"/>
    </row>
  </sheetData>
  <mergeCells count="143">
    <mergeCell ref="A65:E66"/>
    <mergeCell ref="F65:G65"/>
    <mergeCell ref="H65:I66"/>
    <mergeCell ref="J65:J66"/>
    <mergeCell ref="A67:E67"/>
    <mergeCell ref="F67:G67"/>
    <mergeCell ref="H67:I67"/>
    <mergeCell ref="A53:H54"/>
    <mergeCell ref="A55:H55"/>
    <mergeCell ref="A56:H56"/>
    <mergeCell ref="A57:H57"/>
    <mergeCell ref="A58:H58"/>
    <mergeCell ref="A59:H59"/>
    <mergeCell ref="A61:I61"/>
    <mergeCell ref="A52:I52"/>
    <mergeCell ref="A63:I63"/>
    <mergeCell ref="A64:I64"/>
    <mergeCell ref="F33:G33"/>
    <mergeCell ref="C47:E47"/>
    <mergeCell ref="C48:E48"/>
    <mergeCell ref="C49:E49"/>
    <mergeCell ref="H46:I46"/>
    <mergeCell ref="F30:G30"/>
    <mergeCell ref="F31:G31"/>
    <mergeCell ref="F32:G32"/>
    <mergeCell ref="C50:E50"/>
    <mergeCell ref="A39:E40"/>
    <mergeCell ref="H39:I40"/>
    <mergeCell ref="F39:G39"/>
    <mergeCell ref="C43:E43"/>
    <mergeCell ref="C44:E44"/>
    <mergeCell ref="C45:E45"/>
    <mergeCell ref="H45:I45"/>
    <mergeCell ref="B43:B44"/>
    <mergeCell ref="B41:B42"/>
    <mergeCell ref="H30:I30"/>
    <mergeCell ref="A34:E34"/>
    <mergeCell ref="A35:E35"/>
    <mergeCell ref="H11:I11"/>
    <mergeCell ref="H12:I12"/>
    <mergeCell ref="F21:G21"/>
    <mergeCell ref="F13:G13"/>
    <mergeCell ref="H13:I13"/>
    <mergeCell ref="F14:G14"/>
    <mergeCell ref="H14:I14"/>
    <mergeCell ref="F19:G19"/>
    <mergeCell ref="H19:I19"/>
    <mergeCell ref="H15:I15"/>
    <mergeCell ref="H16:I16"/>
    <mergeCell ref="H17:I17"/>
    <mergeCell ref="H20:I20"/>
    <mergeCell ref="F11:G11"/>
    <mergeCell ref="F12:G12"/>
    <mergeCell ref="F15:G15"/>
    <mergeCell ref="F16:G16"/>
    <mergeCell ref="F17:G17"/>
    <mergeCell ref="H24:I24"/>
    <mergeCell ref="H25:I25"/>
    <mergeCell ref="F20:G20"/>
    <mergeCell ref="F22:G22"/>
    <mergeCell ref="F23:G23"/>
    <mergeCell ref="F35:G35"/>
    <mergeCell ref="F24:G24"/>
    <mergeCell ref="F25:G25"/>
    <mergeCell ref="F27:G27"/>
    <mergeCell ref="F28:G28"/>
    <mergeCell ref="F29:G29"/>
    <mergeCell ref="H26:I26"/>
    <mergeCell ref="H27:I27"/>
    <mergeCell ref="H28:I28"/>
    <mergeCell ref="A3:I3"/>
    <mergeCell ref="B45:B50"/>
    <mergeCell ref="A41:A50"/>
    <mergeCell ref="A36:I36"/>
    <mergeCell ref="A37:I37"/>
    <mergeCell ref="A38:I38"/>
    <mergeCell ref="A7:I7"/>
    <mergeCell ref="A4:I6"/>
    <mergeCell ref="A8:I8"/>
    <mergeCell ref="A9:E10"/>
    <mergeCell ref="F9:G9"/>
    <mergeCell ref="H9:I10"/>
    <mergeCell ref="C11:E11"/>
    <mergeCell ref="C12:E12"/>
    <mergeCell ref="C15:E15"/>
    <mergeCell ref="C16:E16"/>
    <mergeCell ref="F41:G41"/>
    <mergeCell ref="H22:I22"/>
    <mergeCell ref="H23:I23"/>
    <mergeCell ref="H21:I21"/>
    <mergeCell ref="H18:I18"/>
    <mergeCell ref="F18:G18"/>
    <mergeCell ref="H35:I35"/>
    <mergeCell ref="H29:I29"/>
    <mergeCell ref="A26:A33"/>
    <mergeCell ref="B30:B33"/>
    <mergeCell ref="F43:G43"/>
    <mergeCell ref="F44:G44"/>
    <mergeCell ref="F46:G46"/>
    <mergeCell ref="F45:G45"/>
    <mergeCell ref="C41:E41"/>
    <mergeCell ref="C42:E42"/>
    <mergeCell ref="C46:E46"/>
    <mergeCell ref="C31:E31"/>
    <mergeCell ref="C32:E32"/>
    <mergeCell ref="C33:E33"/>
    <mergeCell ref="C30:E30"/>
    <mergeCell ref="C14:E14"/>
    <mergeCell ref="B11:B16"/>
    <mergeCell ref="B17:B20"/>
    <mergeCell ref="B21:E21"/>
    <mergeCell ref="C28:E28"/>
    <mergeCell ref="C29:E29"/>
    <mergeCell ref="C18:E18"/>
    <mergeCell ref="C19:E19"/>
    <mergeCell ref="C26:E26"/>
    <mergeCell ref="C27:E27"/>
    <mergeCell ref="B22:B23"/>
    <mergeCell ref="B26:B29"/>
    <mergeCell ref="J39:J40"/>
    <mergeCell ref="A1:I1"/>
    <mergeCell ref="J9:J10"/>
    <mergeCell ref="H43:I43"/>
    <mergeCell ref="H44:I44"/>
    <mergeCell ref="F26:G26"/>
    <mergeCell ref="H41:I41"/>
    <mergeCell ref="H42:I42"/>
    <mergeCell ref="H34:I34"/>
    <mergeCell ref="F34:G34"/>
    <mergeCell ref="H31:I31"/>
    <mergeCell ref="H32:I32"/>
    <mergeCell ref="H33:I33"/>
    <mergeCell ref="A22:A25"/>
    <mergeCell ref="F42:G42"/>
    <mergeCell ref="B24:B25"/>
    <mergeCell ref="C17:E17"/>
    <mergeCell ref="C20:E20"/>
    <mergeCell ref="C22:E22"/>
    <mergeCell ref="C23:E23"/>
    <mergeCell ref="C24:E24"/>
    <mergeCell ref="C25:E25"/>
    <mergeCell ref="A11:A21"/>
    <mergeCell ref="C13:E13"/>
  </mergeCells>
  <phoneticPr fontId="10"/>
  <dataValidations count="1">
    <dataValidation type="list" showInputMessage="1" showErrorMessage="1" sqref="J67 J11:J35 J41:J59" xr:uid="{00000000-0002-0000-0000-000000000000}">
      <formula1>"修正有り"</formula1>
    </dataValidation>
  </dataValidations>
  <printOptions horizontalCentered="1"/>
  <pageMargins left="0.35433070866141736" right="0.35433070866141736" top="0.39370078740157483" bottom="0.35433070866141736" header="0.15748031496062992" footer="0.15748031496062992"/>
  <pageSetup paperSize="9" scale="75" fitToWidth="0" fitToHeight="2" orientation="portrait" r:id="rId1"/>
  <headerFooter alignWithMargins="0"/>
  <rowBreaks count="1" manualBreakCount="1">
    <brk id="35"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K49"/>
  <sheetViews>
    <sheetView view="pageBreakPreview" zoomScale="115" zoomScaleNormal="100" zoomScaleSheetLayoutView="115" workbookViewId="0">
      <selection sqref="A1:Y1"/>
    </sheetView>
  </sheetViews>
  <sheetFormatPr defaultColWidth="9" defaultRowHeight="13.5"/>
  <cols>
    <col min="1" max="1" width="13.375" style="284" customWidth="1"/>
    <col min="2" max="37" width="2.625" style="284" customWidth="1"/>
    <col min="38" max="42" width="2.5" style="284" customWidth="1"/>
    <col min="43" max="73" width="2.625" style="284" customWidth="1"/>
    <col min="74" max="16384" width="9" style="284"/>
  </cols>
  <sheetData>
    <row r="1" spans="1:37" ht="25.5" customHeight="1">
      <c r="A1" s="2104" t="s">
        <v>253</v>
      </c>
      <c r="B1" s="2105"/>
      <c r="C1" s="2105"/>
      <c r="D1" s="2105"/>
      <c r="E1" s="2105"/>
      <c r="F1" s="2105"/>
      <c r="G1" s="2105"/>
      <c r="H1" s="2105"/>
      <c r="I1" s="2105"/>
      <c r="J1" s="2105"/>
      <c r="K1" s="2105"/>
      <c r="L1" s="2105"/>
      <c r="M1" s="2105"/>
      <c r="N1" s="2105"/>
      <c r="O1" s="2105"/>
      <c r="P1" s="2105"/>
      <c r="Q1" s="2105"/>
      <c r="R1" s="2105"/>
      <c r="S1" s="2105"/>
      <c r="T1" s="2105"/>
      <c r="U1" s="2105"/>
      <c r="V1" s="2105"/>
      <c r="W1" s="2105"/>
      <c r="X1" s="2105"/>
      <c r="Y1" s="2106"/>
      <c r="Z1" s="402"/>
      <c r="AA1" s="402"/>
      <c r="AB1" s="283"/>
      <c r="AC1" s="283"/>
      <c r="AD1" s="283"/>
      <c r="AE1" s="283"/>
      <c r="AF1" s="283"/>
      <c r="AG1" s="283"/>
      <c r="AH1" s="283"/>
      <c r="AI1" s="283"/>
      <c r="AJ1" s="283"/>
      <c r="AK1" s="283"/>
    </row>
    <row r="2" spans="1:37" ht="25.5" customHeight="1" thickBot="1">
      <c r="A2" s="2020" t="s">
        <v>254</v>
      </c>
      <c r="B2" s="2021"/>
      <c r="C2" s="2021"/>
      <c r="D2" s="2021"/>
      <c r="E2" s="2021"/>
      <c r="F2" s="2021"/>
      <c r="G2" s="2021"/>
      <c r="H2" s="2021"/>
      <c r="I2" s="2021"/>
      <c r="J2" s="2021"/>
      <c r="K2" s="2021"/>
      <c r="L2" s="2021"/>
      <c r="M2" s="2021"/>
      <c r="N2" s="2021"/>
      <c r="O2" s="2021"/>
      <c r="P2" s="2021"/>
      <c r="Q2" s="2021"/>
      <c r="R2" s="2021"/>
      <c r="S2" s="2021"/>
      <c r="T2" s="2021"/>
      <c r="U2" s="2021"/>
      <c r="V2" s="2021"/>
      <c r="W2" s="2021"/>
      <c r="X2" s="2021"/>
      <c r="Y2" s="2022"/>
      <c r="Z2" s="402"/>
      <c r="AA2" s="402"/>
      <c r="AB2" s="283"/>
      <c r="AC2" s="283"/>
      <c r="AD2" s="283"/>
      <c r="AE2" s="283"/>
      <c r="AF2" s="283"/>
      <c r="AG2" s="283"/>
      <c r="AH2" s="283"/>
      <c r="AI2" s="283"/>
      <c r="AJ2" s="283"/>
      <c r="AK2" s="283"/>
    </row>
    <row r="4" spans="1:37" ht="21" customHeight="1">
      <c r="A4" s="1392" t="s">
        <v>643</v>
      </c>
      <c r="B4" s="1392"/>
      <c r="C4" s="1392"/>
      <c r="D4" s="1392"/>
      <c r="E4" s="1392"/>
      <c r="F4" s="1392"/>
      <c r="G4" s="1392"/>
      <c r="H4" s="1392"/>
      <c r="I4" s="1392"/>
      <c r="J4" s="1392"/>
      <c r="K4" s="1392"/>
      <c r="L4" s="1392"/>
      <c r="M4" s="1392"/>
      <c r="N4" s="1392"/>
      <c r="O4" s="1392"/>
      <c r="P4" s="1392"/>
      <c r="Q4" s="1392"/>
      <c r="R4" s="1392"/>
      <c r="S4" s="1392"/>
      <c r="T4" s="1392"/>
      <c r="U4" s="1392"/>
      <c r="V4" s="1392"/>
      <c r="W4" s="1392"/>
      <c r="X4" s="1392"/>
      <c r="Y4" s="1392"/>
      <c r="Z4" s="1392"/>
      <c r="AA4" s="1392"/>
      <c r="AB4" s="1392"/>
      <c r="AC4" s="1392"/>
      <c r="AD4" s="1392"/>
      <c r="AE4" s="1392"/>
      <c r="AF4" s="1392"/>
      <c r="AG4" s="1392"/>
      <c r="AH4" s="1392"/>
      <c r="AI4" s="1392"/>
      <c r="AJ4" s="1392"/>
      <c r="AK4" s="1392"/>
    </row>
    <row r="5" spans="1:37" ht="4.5" customHeight="1" thickBot="1">
      <c r="A5" s="289"/>
      <c r="B5" s="285"/>
      <c r="C5" s="285"/>
      <c r="D5" s="285"/>
      <c r="E5" s="285"/>
      <c r="F5" s="285"/>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row>
    <row r="6" spans="1:37" ht="15" customHeight="1">
      <c r="A6" s="2107"/>
      <c r="B6" s="1761" t="s">
        <v>29</v>
      </c>
      <c r="C6" s="1761"/>
      <c r="D6" s="1761"/>
      <c r="E6" s="1761"/>
      <c r="F6" s="1761"/>
      <c r="G6" s="1761"/>
      <c r="H6" s="1761"/>
      <c r="I6" s="1761"/>
      <c r="J6" s="1762"/>
      <c r="K6" s="2109" t="s">
        <v>30</v>
      </c>
      <c r="L6" s="1761"/>
      <c r="M6" s="1761"/>
      <c r="N6" s="1761"/>
      <c r="O6" s="1761"/>
      <c r="P6" s="1761"/>
      <c r="Q6" s="1761"/>
      <c r="R6" s="1761"/>
      <c r="S6" s="1761"/>
      <c r="T6" s="1761"/>
      <c r="U6" s="1761"/>
      <c r="V6" s="1761"/>
      <c r="W6" s="1761"/>
      <c r="X6" s="1761"/>
      <c r="Y6" s="1761"/>
      <c r="Z6" s="1762"/>
      <c r="AA6" s="1761" t="s">
        <v>31</v>
      </c>
      <c r="AB6" s="1761"/>
      <c r="AC6" s="1761"/>
      <c r="AD6" s="1761"/>
      <c r="AE6" s="1761"/>
      <c r="AF6" s="1761"/>
      <c r="AG6" s="1761"/>
      <c r="AH6" s="1761"/>
      <c r="AI6" s="1761"/>
      <c r="AJ6" s="1761"/>
      <c r="AK6" s="1781"/>
    </row>
    <row r="7" spans="1:37" ht="15" customHeight="1" thickBot="1">
      <c r="A7" s="2108"/>
      <c r="B7" s="1764"/>
      <c r="C7" s="1764"/>
      <c r="D7" s="1764"/>
      <c r="E7" s="1764"/>
      <c r="F7" s="1764"/>
      <c r="G7" s="1764"/>
      <c r="H7" s="1764"/>
      <c r="I7" s="1764"/>
      <c r="J7" s="1765"/>
      <c r="K7" s="2110"/>
      <c r="L7" s="1764"/>
      <c r="M7" s="1764"/>
      <c r="N7" s="1764"/>
      <c r="O7" s="1764"/>
      <c r="P7" s="1764"/>
      <c r="Q7" s="1764"/>
      <c r="R7" s="1764"/>
      <c r="S7" s="1764"/>
      <c r="T7" s="1764"/>
      <c r="U7" s="1764"/>
      <c r="V7" s="1764"/>
      <c r="W7" s="1764"/>
      <c r="X7" s="1764"/>
      <c r="Y7" s="1764"/>
      <c r="Z7" s="1765"/>
      <c r="AA7" s="1764"/>
      <c r="AB7" s="1764"/>
      <c r="AC7" s="1764"/>
      <c r="AD7" s="1764"/>
      <c r="AE7" s="1764"/>
      <c r="AF7" s="1764"/>
      <c r="AG7" s="1764"/>
      <c r="AH7" s="1764"/>
      <c r="AI7" s="1764"/>
      <c r="AJ7" s="1764"/>
      <c r="AK7" s="1782"/>
    </row>
    <row r="8" spans="1:37" ht="33.75" customHeight="1" thickTop="1">
      <c r="A8" s="403" t="s">
        <v>212</v>
      </c>
      <c r="B8" s="2119" t="s">
        <v>147</v>
      </c>
      <c r="C8" s="2119"/>
      <c r="D8" s="2119"/>
      <c r="E8" s="2119"/>
      <c r="F8" s="2119"/>
      <c r="G8" s="2119"/>
      <c r="H8" s="2119"/>
      <c r="I8" s="2119"/>
      <c r="J8" s="2120"/>
      <c r="K8" s="2121" t="s">
        <v>625</v>
      </c>
      <c r="L8" s="2122"/>
      <c r="M8" s="2122"/>
      <c r="N8" s="2122"/>
      <c r="O8" s="2122"/>
      <c r="P8" s="2122"/>
      <c r="Q8" s="2122"/>
      <c r="R8" s="2122"/>
      <c r="S8" s="2122"/>
      <c r="T8" s="2122"/>
      <c r="U8" s="2122"/>
      <c r="V8" s="2122"/>
      <c r="W8" s="2122"/>
      <c r="X8" s="2122"/>
      <c r="Y8" s="2122"/>
      <c r="Z8" s="2123"/>
      <c r="AA8" s="404"/>
      <c r="AB8" s="2124">
        <f>【入力シートⅡ】加算見込額積算表!M60</f>
        <v>0</v>
      </c>
      <c r="AC8" s="2124"/>
      <c r="AD8" s="2124"/>
      <c r="AE8" s="2124"/>
      <c r="AF8" s="2124"/>
      <c r="AG8" s="2124"/>
      <c r="AH8" s="2124"/>
      <c r="AI8" s="2124"/>
      <c r="AJ8" s="2124"/>
      <c r="AK8" s="405" t="s">
        <v>3</v>
      </c>
    </row>
    <row r="9" spans="1:37" ht="15" customHeight="1">
      <c r="A9" s="2125" t="s">
        <v>105</v>
      </c>
      <c r="B9" s="2024" t="s">
        <v>626</v>
      </c>
      <c r="C9" s="2024"/>
      <c r="D9" s="2024"/>
      <c r="E9" s="2024"/>
      <c r="F9" s="2024"/>
      <c r="G9" s="2024"/>
      <c r="H9" s="2024"/>
      <c r="I9" s="2024"/>
      <c r="J9" s="2025"/>
      <c r="K9" s="406" t="s">
        <v>381</v>
      </c>
      <c r="L9" s="407"/>
      <c r="M9" s="408"/>
      <c r="N9" s="408"/>
      <c r="O9" s="408"/>
      <c r="P9" s="408"/>
      <c r="Q9" s="408"/>
      <c r="R9" s="408"/>
      <c r="S9" s="408"/>
      <c r="T9" s="408"/>
      <c r="U9" s="2115">
        <f>【入力シートⅠ】基礎数値!F11</f>
        <v>0</v>
      </c>
      <c r="V9" s="2115"/>
      <c r="W9" s="2115"/>
      <c r="X9" s="2115"/>
      <c r="Y9" s="2115"/>
      <c r="Z9" s="409" t="s">
        <v>382</v>
      </c>
      <c r="AA9" s="285"/>
      <c r="AB9" s="410"/>
      <c r="AC9" s="410"/>
      <c r="AD9" s="410"/>
      <c r="AE9" s="410"/>
      <c r="AF9" s="410"/>
      <c r="AG9" s="410"/>
      <c r="AH9" s="410"/>
      <c r="AI9" s="410"/>
      <c r="AJ9" s="410"/>
      <c r="AK9" s="315"/>
    </row>
    <row r="10" spans="1:37" ht="15" customHeight="1">
      <c r="A10" s="2126"/>
      <c r="B10" s="2024"/>
      <c r="C10" s="2024"/>
      <c r="D10" s="2024"/>
      <c r="E10" s="2024"/>
      <c r="F10" s="2024"/>
      <c r="G10" s="2024"/>
      <c r="H10" s="2024"/>
      <c r="I10" s="2024"/>
      <c r="J10" s="2025"/>
      <c r="K10" s="406" t="s">
        <v>383</v>
      </c>
      <c r="L10" s="411"/>
      <c r="M10" s="412"/>
      <c r="N10" s="412"/>
      <c r="O10" s="412"/>
      <c r="P10" s="412"/>
      <c r="Q10" s="412"/>
      <c r="R10" s="412"/>
      <c r="S10" s="412"/>
      <c r="T10" s="412"/>
      <c r="U10" s="2116">
        <f>【入力シートⅡ】加算見込額積算表!M61</f>
        <v>0</v>
      </c>
      <c r="V10" s="2116"/>
      <c r="W10" s="2116"/>
      <c r="X10" s="2116"/>
      <c r="Y10" s="2116"/>
      <c r="Z10" s="413" t="s">
        <v>382</v>
      </c>
      <c r="AA10" s="285"/>
      <c r="AB10" s="2095">
        <f>ROUNDDOWN(M11/4,0)</f>
        <v>0</v>
      </c>
      <c r="AC10" s="2095"/>
      <c r="AD10" s="2095"/>
      <c r="AE10" s="2095"/>
      <c r="AF10" s="2095"/>
      <c r="AG10" s="2095"/>
      <c r="AH10" s="2095"/>
      <c r="AI10" s="2095"/>
      <c r="AJ10" s="2095"/>
      <c r="AK10" s="2111" t="s">
        <v>60</v>
      </c>
    </row>
    <row r="11" spans="1:37" ht="21" customHeight="1">
      <c r="A11" s="2126"/>
      <c r="B11" s="2024"/>
      <c r="C11" s="2024"/>
      <c r="D11" s="2024"/>
      <c r="E11" s="2024"/>
      <c r="F11" s="2024"/>
      <c r="G11" s="2024"/>
      <c r="H11" s="2024"/>
      <c r="I11" s="2024"/>
      <c r="J11" s="2025"/>
      <c r="K11" s="414"/>
      <c r="L11" s="415" t="s">
        <v>199</v>
      </c>
      <c r="M11" s="2112">
        <f>+U9-U10</f>
        <v>0</v>
      </c>
      <c r="N11" s="2112"/>
      <c r="O11" s="2112"/>
      <c r="P11" s="2112"/>
      <c r="Q11" s="2112"/>
      <c r="R11" s="2112"/>
      <c r="S11" s="2112"/>
      <c r="T11" s="2112"/>
      <c r="U11" s="415" t="s">
        <v>60</v>
      </c>
      <c r="V11" s="415" t="s">
        <v>200</v>
      </c>
      <c r="W11" s="2113" t="s">
        <v>213</v>
      </c>
      <c r="X11" s="2113"/>
      <c r="Y11" s="2113" t="s">
        <v>201</v>
      </c>
      <c r="Z11" s="2114"/>
      <c r="AA11" s="285"/>
      <c r="AB11" s="2095"/>
      <c r="AC11" s="2095"/>
      <c r="AD11" s="2095"/>
      <c r="AE11" s="2095"/>
      <c r="AF11" s="2095"/>
      <c r="AG11" s="2095"/>
      <c r="AH11" s="2095"/>
      <c r="AI11" s="2095"/>
      <c r="AJ11" s="2095"/>
      <c r="AK11" s="2111"/>
    </row>
    <row r="12" spans="1:37" ht="18" customHeight="1">
      <c r="A12" s="2127" t="s">
        <v>214</v>
      </c>
      <c r="B12" s="2001" t="s">
        <v>32</v>
      </c>
      <c r="C12" s="2001"/>
      <c r="D12" s="2001"/>
      <c r="E12" s="2001"/>
      <c r="F12" s="2001"/>
      <c r="G12" s="2001"/>
      <c r="H12" s="2001"/>
      <c r="I12" s="2001"/>
      <c r="J12" s="2002"/>
      <c r="K12" s="2006" t="s">
        <v>627</v>
      </c>
      <c r="L12" s="1908"/>
      <c r="M12" s="1908"/>
      <c r="N12" s="1908"/>
      <c r="O12" s="1908"/>
      <c r="P12" s="1908"/>
      <c r="Q12" s="1908"/>
      <c r="R12" s="1908"/>
      <c r="S12" s="1908"/>
      <c r="T12" s="1908"/>
      <c r="U12" s="1908"/>
      <c r="V12" s="1908"/>
      <c r="W12" s="1908"/>
      <c r="X12" s="1908"/>
      <c r="Y12" s="1908"/>
      <c r="Z12" s="2007"/>
      <c r="AA12" s="416"/>
      <c r="AB12" s="2129">
        <f>【入力シートⅠ】基礎数値!F35</f>
        <v>0</v>
      </c>
      <c r="AC12" s="2129"/>
      <c r="AD12" s="2129"/>
      <c r="AE12" s="2129"/>
      <c r="AF12" s="2129"/>
      <c r="AG12" s="2129"/>
      <c r="AH12" s="2129"/>
      <c r="AI12" s="2129"/>
      <c r="AJ12" s="2129"/>
      <c r="AK12" s="2131" t="s">
        <v>60</v>
      </c>
    </row>
    <row r="13" spans="1:37" ht="18" customHeight="1" thickBot="1">
      <c r="A13" s="2128"/>
      <c r="B13" s="2004"/>
      <c r="C13" s="2004"/>
      <c r="D13" s="2004"/>
      <c r="E13" s="2004"/>
      <c r="F13" s="2004"/>
      <c r="G13" s="2004"/>
      <c r="H13" s="2004"/>
      <c r="I13" s="2004"/>
      <c r="J13" s="2005"/>
      <c r="K13" s="2008"/>
      <c r="L13" s="2009"/>
      <c r="M13" s="2009"/>
      <c r="N13" s="2009"/>
      <c r="O13" s="2009"/>
      <c r="P13" s="2009"/>
      <c r="Q13" s="2009"/>
      <c r="R13" s="2009"/>
      <c r="S13" s="2009"/>
      <c r="T13" s="2009"/>
      <c r="U13" s="2009"/>
      <c r="V13" s="2009"/>
      <c r="W13" s="2009"/>
      <c r="X13" s="2009"/>
      <c r="Y13" s="2009"/>
      <c r="Z13" s="2010"/>
      <c r="AA13" s="417"/>
      <c r="AB13" s="2130"/>
      <c r="AC13" s="2130"/>
      <c r="AD13" s="2130"/>
      <c r="AE13" s="2130"/>
      <c r="AF13" s="2130"/>
      <c r="AG13" s="2130"/>
      <c r="AH13" s="2130"/>
      <c r="AI13" s="2130"/>
      <c r="AJ13" s="2130"/>
      <c r="AK13" s="2013"/>
    </row>
    <row r="14" spans="1:37" ht="4.5" customHeight="1">
      <c r="A14" s="418"/>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289"/>
      <c r="AB14" s="289"/>
      <c r="AC14" s="289"/>
      <c r="AD14" s="289"/>
      <c r="AE14" s="289"/>
      <c r="AF14" s="289"/>
      <c r="AG14" s="289"/>
      <c r="AH14" s="289"/>
      <c r="AI14" s="289"/>
      <c r="AJ14" s="289"/>
      <c r="AK14" s="289"/>
    </row>
    <row r="15" spans="1:37" ht="16.5" customHeight="1">
      <c r="A15" s="420"/>
      <c r="B15" s="2016"/>
      <c r="C15" s="2016"/>
      <c r="D15" s="2016"/>
      <c r="E15" s="2016"/>
      <c r="F15" s="2016"/>
      <c r="G15" s="2016"/>
      <c r="H15" s="2016"/>
      <c r="I15" s="2016"/>
      <c r="J15" s="2016"/>
      <c r="K15" s="2016"/>
      <c r="L15" s="2016"/>
      <c r="M15" s="2016"/>
      <c r="N15" s="2016"/>
      <c r="O15" s="2016"/>
      <c r="P15" s="2016"/>
      <c r="Q15" s="2016"/>
      <c r="R15" s="2016"/>
      <c r="S15" s="2016"/>
      <c r="T15" s="2016"/>
      <c r="U15" s="2016"/>
      <c r="V15" s="2016"/>
      <c r="W15" s="2016"/>
      <c r="X15" s="2016"/>
      <c r="Y15" s="2016"/>
      <c r="Z15" s="2016"/>
      <c r="AA15" s="2016"/>
      <c r="AB15" s="2016"/>
      <c r="AC15" s="2016"/>
      <c r="AD15" s="2016"/>
      <c r="AE15" s="2016"/>
      <c r="AF15" s="2016"/>
      <c r="AG15" s="2016"/>
      <c r="AH15" s="2016"/>
      <c r="AI15" s="2016"/>
      <c r="AJ15" s="2016"/>
      <c r="AK15" s="2016"/>
    </row>
    <row r="16" spans="1:37" ht="21" customHeight="1">
      <c r="A16" s="1392" t="s">
        <v>644</v>
      </c>
      <c r="B16" s="1392"/>
      <c r="C16" s="1392"/>
      <c r="D16" s="1392"/>
      <c r="E16" s="1392"/>
      <c r="F16" s="1392"/>
      <c r="G16" s="1392"/>
      <c r="H16" s="1392"/>
      <c r="I16" s="1392"/>
      <c r="J16" s="1392"/>
      <c r="K16" s="1392"/>
      <c r="L16" s="1392"/>
      <c r="M16" s="1392"/>
      <c r="N16" s="1392"/>
      <c r="O16" s="1392"/>
      <c r="P16" s="1392"/>
      <c r="Q16" s="1392"/>
      <c r="R16" s="1392"/>
      <c r="S16" s="1392"/>
      <c r="T16" s="1392"/>
      <c r="U16" s="1392"/>
      <c r="V16" s="1392"/>
      <c r="W16" s="1392"/>
      <c r="X16" s="1392"/>
      <c r="Y16" s="1392"/>
      <c r="Z16" s="1392"/>
      <c r="AA16" s="1392"/>
      <c r="AB16" s="1392"/>
      <c r="AC16" s="1392"/>
      <c r="AD16" s="1392"/>
      <c r="AE16" s="1392"/>
      <c r="AF16" s="1392"/>
      <c r="AG16" s="1392"/>
      <c r="AH16" s="1392"/>
      <c r="AI16" s="1392"/>
      <c r="AJ16" s="1392"/>
      <c r="AK16" s="1392"/>
    </row>
    <row r="17" spans="1:37" ht="4.5" customHeight="1" thickBot="1">
      <c r="A17" s="285"/>
      <c r="B17" s="289"/>
      <c r="C17" s="285"/>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row>
    <row r="18" spans="1:37" ht="21" customHeight="1" thickBot="1">
      <c r="A18" s="421"/>
      <c r="B18" s="2015" t="s">
        <v>33</v>
      </c>
      <c r="C18" s="1239"/>
      <c r="D18" s="1239"/>
      <c r="E18" s="1239"/>
      <c r="F18" s="1239"/>
      <c r="G18" s="1239"/>
      <c r="H18" s="1239"/>
      <c r="I18" s="1239"/>
      <c r="J18" s="1239"/>
      <c r="K18" s="1239"/>
      <c r="L18" s="1239"/>
      <c r="M18" s="1239"/>
      <c r="N18" s="1239"/>
      <c r="O18" s="1239"/>
      <c r="P18" s="1239"/>
      <c r="Q18" s="1239"/>
      <c r="R18" s="1239"/>
      <c r="S18" s="1239"/>
      <c r="T18" s="1239"/>
      <c r="U18" s="1239"/>
      <c r="V18" s="1239"/>
      <c r="W18" s="1239"/>
      <c r="X18" s="1239"/>
      <c r="Y18" s="1239"/>
      <c r="Z18" s="1239"/>
      <c r="AA18" s="1240"/>
      <c r="AB18" s="1239" t="s">
        <v>34</v>
      </c>
      <c r="AC18" s="1239"/>
      <c r="AD18" s="1239"/>
      <c r="AE18" s="1239"/>
      <c r="AF18" s="1239"/>
      <c r="AG18" s="1239"/>
      <c r="AH18" s="1239"/>
      <c r="AI18" s="1239"/>
      <c r="AJ18" s="1239"/>
      <c r="AK18" s="1938"/>
    </row>
    <row r="19" spans="1:37" ht="21" customHeight="1" thickTop="1">
      <c r="A19" s="1979" t="s">
        <v>751</v>
      </c>
      <c r="B19" s="2132" t="s">
        <v>215</v>
      </c>
      <c r="C19" s="2133"/>
      <c r="D19" s="2134" t="s">
        <v>148</v>
      </c>
      <c r="E19" s="2135"/>
      <c r="F19" s="2135"/>
      <c r="G19" s="2135"/>
      <c r="H19" s="2135"/>
      <c r="I19" s="2135"/>
      <c r="J19" s="2135"/>
      <c r="K19" s="2135"/>
      <c r="L19" s="2135"/>
      <c r="M19" s="2135"/>
      <c r="N19" s="2135"/>
      <c r="O19" s="2135"/>
      <c r="P19" s="2135"/>
      <c r="Q19" s="2135"/>
      <c r="R19" s="2135"/>
      <c r="S19" s="2135"/>
      <c r="T19" s="2135"/>
      <c r="U19" s="2135"/>
      <c r="V19" s="2135"/>
      <c r="W19" s="2135"/>
      <c r="X19" s="2135"/>
      <c r="Y19" s="2135"/>
      <c r="Z19" s="2135"/>
      <c r="AA19" s="2136"/>
      <c r="AB19" s="422"/>
      <c r="AC19" s="2101"/>
      <c r="AD19" s="2101"/>
      <c r="AE19" s="2101"/>
      <c r="AF19" s="2101"/>
      <c r="AG19" s="2101"/>
      <c r="AH19" s="2101"/>
      <c r="AI19" s="2101"/>
      <c r="AJ19" s="2101"/>
      <c r="AK19" s="423"/>
    </row>
    <row r="20" spans="1:37" ht="15" customHeight="1">
      <c r="A20" s="1980"/>
      <c r="B20" s="1988" t="s">
        <v>641</v>
      </c>
      <c r="C20" s="1989"/>
      <c r="D20" s="1989"/>
      <c r="E20" s="1989"/>
      <c r="F20" s="1989"/>
      <c r="G20" s="1989"/>
      <c r="H20" s="1989"/>
      <c r="I20" s="1989"/>
      <c r="J20" s="424" t="s">
        <v>216</v>
      </c>
      <c r="K20" s="1989" t="s">
        <v>530</v>
      </c>
      <c r="L20" s="1989"/>
      <c r="M20" s="1989"/>
      <c r="N20" s="1989"/>
      <c r="O20" s="1989"/>
      <c r="P20" s="1989"/>
      <c r="Q20" s="1989"/>
      <c r="R20" s="425" t="s">
        <v>190</v>
      </c>
      <c r="S20" s="1989" t="s">
        <v>642</v>
      </c>
      <c r="T20" s="1989"/>
      <c r="U20" s="1989"/>
      <c r="V20" s="1989"/>
      <c r="W20" s="1989"/>
      <c r="X20" s="1989"/>
      <c r="Y20" s="1989"/>
      <c r="Z20" s="426"/>
      <c r="AA20" s="427"/>
      <c r="AB20" s="428"/>
      <c r="AC20" s="1994">
        <f>C21+L21-T21</f>
        <v>0</v>
      </c>
      <c r="AD20" s="1994"/>
      <c r="AE20" s="1994"/>
      <c r="AF20" s="1994"/>
      <c r="AG20" s="1994"/>
      <c r="AH20" s="1994"/>
      <c r="AI20" s="1994"/>
      <c r="AJ20" s="1994"/>
      <c r="AK20" s="1964" t="s">
        <v>60</v>
      </c>
    </row>
    <row r="21" spans="1:37" ht="21" customHeight="1">
      <c r="A21" s="1980"/>
      <c r="B21" s="429" t="s">
        <v>191</v>
      </c>
      <c r="C21" s="1966">
        <f>【入力シートⅠ】基礎数値!F25</f>
        <v>0</v>
      </c>
      <c r="D21" s="1966"/>
      <c r="E21" s="1966"/>
      <c r="F21" s="1966"/>
      <c r="G21" s="1966"/>
      <c r="H21" s="430" t="s">
        <v>192</v>
      </c>
      <c r="I21" s="430" t="s">
        <v>193</v>
      </c>
      <c r="J21" s="431" t="s">
        <v>189</v>
      </c>
      <c r="K21" s="432" t="s">
        <v>217</v>
      </c>
      <c r="L21" s="1966">
        <f>【入力シートⅠ】基礎数値!F17</f>
        <v>0</v>
      </c>
      <c r="M21" s="1966"/>
      <c r="N21" s="1966"/>
      <c r="O21" s="1966"/>
      <c r="P21" s="432" t="s">
        <v>60</v>
      </c>
      <c r="Q21" s="432" t="s">
        <v>218</v>
      </c>
      <c r="R21" s="433" t="s">
        <v>190</v>
      </c>
      <c r="S21" s="432" t="s">
        <v>191</v>
      </c>
      <c r="T21" s="1966">
        <f>【入力シートⅠ】基礎数値!F22</f>
        <v>0</v>
      </c>
      <c r="U21" s="1966"/>
      <c r="V21" s="1966"/>
      <c r="W21" s="1966"/>
      <c r="X21" s="432" t="s">
        <v>60</v>
      </c>
      <c r="Y21" s="432" t="s">
        <v>193</v>
      </c>
      <c r="Z21" s="433"/>
      <c r="AA21" s="434"/>
      <c r="AB21" s="435"/>
      <c r="AC21" s="1995"/>
      <c r="AD21" s="1995"/>
      <c r="AE21" s="1995"/>
      <c r="AF21" s="1995"/>
      <c r="AG21" s="1995"/>
      <c r="AH21" s="1995"/>
      <c r="AI21" s="1995"/>
      <c r="AJ21" s="1995"/>
      <c r="AK21" s="1965"/>
    </row>
    <row r="22" spans="1:37" ht="21" customHeight="1">
      <c r="A22" s="1980"/>
      <c r="B22" s="1975" t="s">
        <v>209</v>
      </c>
      <c r="C22" s="1976"/>
      <c r="D22" s="1990" t="s">
        <v>219</v>
      </c>
      <c r="E22" s="1990"/>
      <c r="F22" s="1990"/>
      <c r="G22" s="1990"/>
      <c r="H22" s="1990"/>
      <c r="I22" s="1990"/>
      <c r="J22" s="1990"/>
      <c r="K22" s="1990"/>
      <c r="L22" s="1990"/>
      <c r="M22" s="1990"/>
      <c r="N22" s="1990"/>
      <c r="O22" s="1990"/>
      <c r="P22" s="1990"/>
      <c r="Q22" s="1990"/>
      <c r="R22" s="1990"/>
      <c r="S22" s="1990"/>
      <c r="T22" s="1990"/>
      <c r="U22" s="1990"/>
      <c r="V22" s="1990"/>
      <c r="W22" s="1990"/>
      <c r="X22" s="1990"/>
      <c r="Y22" s="1990"/>
      <c r="Z22" s="1990"/>
      <c r="AA22" s="1991"/>
      <c r="AB22" s="285"/>
      <c r="AC22" s="410"/>
      <c r="AD22" s="410"/>
      <c r="AE22" s="410"/>
      <c r="AF22" s="410"/>
      <c r="AG22" s="410"/>
      <c r="AH22" s="410"/>
      <c r="AI22" s="410"/>
      <c r="AJ22" s="436"/>
      <c r="AK22" s="437"/>
    </row>
    <row r="23" spans="1:37" ht="15" customHeight="1">
      <c r="A23" s="1980"/>
      <c r="B23" s="2102" t="s">
        <v>384</v>
      </c>
      <c r="C23" s="2103"/>
      <c r="D23" s="2103"/>
      <c r="E23" s="2103"/>
      <c r="F23" s="2103"/>
      <c r="G23" s="2103"/>
      <c r="H23" s="2103"/>
      <c r="I23" s="2103"/>
      <c r="J23" s="438" t="s">
        <v>197</v>
      </c>
      <c r="K23" s="1993" t="s">
        <v>112</v>
      </c>
      <c r="L23" s="1993"/>
      <c r="M23" s="1993"/>
      <c r="N23" s="1993"/>
      <c r="O23" s="1993"/>
      <c r="P23" s="1993"/>
      <c r="Q23" s="1993"/>
      <c r="R23" s="438" t="s">
        <v>197</v>
      </c>
      <c r="S23" s="1993" t="s">
        <v>123</v>
      </c>
      <c r="T23" s="1993"/>
      <c r="U23" s="1993"/>
      <c r="V23" s="1993"/>
      <c r="W23" s="1993"/>
      <c r="X23" s="1993"/>
      <c r="Y23" s="1993"/>
      <c r="Z23" s="439"/>
      <c r="AA23" s="440"/>
      <c r="AB23" s="428"/>
      <c r="AC23" s="1994">
        <f>C24-L24-T24</f>
        <v>0</v>
      </c>
      <c r="AD23" s="1994"/>
      <c r="AE23" s="1994"/>
      <c r="AF23" s="1994"/>
      <c r="AG23" s="1994"/>
      <c r="AH23" s="1994"/>
      <c r="AI23" s="1994"/>
      <c r="AJ23" s="1994"/>
      <c r="AK23" s="1964" t="s">
        <v>60</v>
      </c>
    </row>
    <row r="24" spans="1:37" ht="21" customHeight="1">
      <c r="A24" s="1980"/>
      <c r="B24" s="441" t="s">
        <v>199</v>
      </c>
      <c r="C24" s="1966">
        <f>【入力シートⅠ】基礎数値!F18</f>
        <v>0</v>
      </c>
      <c r="D24" s="1966"/>
      <c r="E24" s="1966"/>
      <c r="F24" s="1966"/>
      <c r="G24" s="1966"/>
      <c r="H24" s="442" t="s">
        <v>60</v>
      </c>
      <c r="I24" s="442" t="s">
        <v>200</v>
      </c>
      <c r="J24" s="443" t="s">
        <v>197</v>
      </c>
      <c r="K24" s="442" t="s">
        <v>199</v>
      </c>
      <c r="L24" s="1966">
        <f>【入力シートⅠ】基礎数値!F14</f>
        <v>0</v>
      </c>
      <c r="M24" s="1966"/>
      <c r="N24" s="1966"/>
      <c r="O24" s="1966"/>
      <c r="P24" s="442" t="s">
        <v>60</v>
      </c>
      <c r="Q24" s="442" t="s">
        <v>200</v>
      </c>
      <c r="R24" s="443" t="s">
        <v>198</v>
      </c>
      <c r="S24" s="442" t="s">
        <v>199</v>
      </c>
      <c r="T24" s="1966">
        <f>【入力シートⅠ】基礎数値!F15</f>
        <v>0</v>
      </c>
      <c r="U24" s="1966"/>
      <c r="V24" s="1966"/>
      <c r="W24" s="1966"/>
      <c r="X24" s="442" t="s">
        <v>60</v>
      </c>
      <c r="Y24" s="442" t="s">
        <v>200</v>
      </c>
      <c r="Z24" s="1973" t="s">
        <v>201</v>
      </c>
      <c r="AA24" s="1974"/>
      <c r="AB24" s="444"/>
      <c r="AC24" s="1995"/>
      <c r="AD24" s="1995"/>
      <c r="AE24" s="1995"/>
      <c r="AF24" s="1995"/>
      <c r="AG24" s="1995"/>
      <c r="AH24" s="1995"/>
      <c r="AI24" s="1995"/>
      <c r="AJ24" s="1995"/>
      <c r="AK24" s="1965"/>
    </row>
    <row r="25" spans="1:37" ht="21" customHeight="1">
      <c r="A25" s="1980"/>
      <c r="B25" s="1975" t="s">
        <v>202</v>
      </c>
      <c r="C25" s="1976"/>
      <c r="D25" s="1977" t="s">
        <v>149</v>
      </c>
      <c r="E25" s="1977"/>
      <c r="F25" s="1977"/>
      <c r="G25" s="1977"/>
      <c r="H25" s="1977"/>
      <c r="I25" s="1977"/>
      <c r="J25" s="1977"/>
      <c r="K25" s="1977"/>
      <c r="L25" s="1977"/>
      <c r="M25" s="1977"/>
      <c r="N25" s="1977"/>
      <c r="O25" s="1977"/>
      <c r="P25" s="1977"/>
      <c r="Q25" s="1977"/>
      <c r="R25" s="1977"/>
      <c r="S25" s="1977"/>
      <c r="T25" s="1977"/>
      <c r="U25" s="1977"/>
      <c r="V25" s="1977"/>
      <c r="W25" s="1977"/>
      <c r="X25" s="1977"/>
      <c r="Y25" s="1977"/>
      <c r="Z25" s="1977"/>
      <c r="AA25" s="1978"/>
      <c r="AB25" s="445"/>
      <c r="AC25" s="445"/>
      <c r="AD25" s="445"/>
      <c r="AE25" s="445"/>
      <c r="AF25" s="445"/>
      <c r="AG25" s="445"/>
      <c r="AH25" s="445"/>
      <c r="AI25" s="445"/>
      <c r="AJ25" s="446"/>
      <c r="AK25" s="447"/>
    </row>
    <row r="26" spans="1:37" ht="15" customHeight="1">
      <c r="A26" s="1980"/>
      <c r="B26" s="1996" t="s">
        <v>738</v>
      </c>
      <c r="C26" s="1997"/>
      <c r="D26" s="1997"/>
      <c r="E26" s="1997"/>
      <c r="F26" s="1997"/>
      <c r="G26" s="1997"/>
      <c r="H26" s="448"/>
      <c r="I26" s="448" t="s">
        <v>737</v>
      </c>
      <c r="J26" s="448"/>
      <c r="K26" s="448" t="s">
        <v>739</v>
      </c>
      <c r="L26" s="448"/>
      <c r="M26" s="448"/>
      <c r="N26" s="448"/>
      <c r="O26" s="448"/>
      <c r="P26" s="448"/>
      <c r="Q26" s="449" t="s">
        <v>197</v>
      </c>
      <c r="R26" s="449"/>
      <c r="S26" s="1998" t="s">
        <v>124</v>
      </c>
      <c r="T26" s="1998"/>
      <c r="U26" s="1998"/>
      <c r="V26" s="1998"/>
      <c r="W26" s="1998"/>
      <c r="X26" s="449"/>
      <c r="Y26" s="450"/>
      <c r="Z26" s="451"/>
      <c r="AA26" s="452"/>
      <c r="AB26" s="453"/>
      <c r="AC26" s="1994">
        <f>C27+K27-S27</f>
        <v>0</v>
      </c>
      <c r="AD26" s="1994"/>
      <c r="AE26" s="1994"/>
      <c r="AF26" s="1994"/>
      <c r="AG26" s="1994"/>
      <c r="AH26" s="1994"/>
      <c r="AI26" s="1994"/>
      <c r="AJ26" s="1994"/>
      <c r="AK26" s="1969" t="s">
        <v>60</v>
      </c>
    </row>
    <row r="27" spans="1:37" ht="21" customHeight="1">
      <c r="A27" s="1980"/>
      <c r="B27" s="454" t="s">
        <v>199</v>
      </c>
      <c r="C27" s="1999">
        <f>【入力シートⅠ】基礎数値!F24</f>
        <v>0</v>
      </c>
      <c r="D27" s="1999"/>
      <c r="E27" s="1999"/>
      <c r="F27" s="1999"/>
      <c r="G27" s="455" t="s">
        <v>60</v>
      </c>
      <c r="H27" s="455" t="s">
        <v>114</v>
      </c>
      <c r="I27" s="456" t="s">
        <v>737</v>
      </c>
      <c r="J27" s="455" t="s">
        <v>106</v>
      </c>
      <c r="K27" s="1999">
        <f>【入力シートⅠ】基礎数値!F20</f>
        <v>0</v>
      </c>
      <c r="L27" s="1999"/>
      <c r="M27" s="1999"/>
      <c r="N27" s="1999"/>
      <c r="O27" s="455" t="s">
        <v>60</v>
      </c>
      <c r="P27" s="455" t="s">
        <v>114</v>
      </c>
      <c r="Q27" s="457" t="s">
        <v>197</v>
      </c>
      <c r="R27" s="430" t="s">
        <v>106</v>
      </c>
      <c r="S27" s="1966">
        <f>【入力シートⅠ】基礎数値!F12+【入力シートⅠ】基礎数値!F23</f>
        <v>0</v>
      </c>
      <c r="T27" s="1966"/>
      <c r="U27" s="1966"/>
      <c r="V27" s="1966"/>
      <c r="W27" s="1966"/>
      <c r="X27" s="430" t="s">
        <v>60</v>
      </c>
      <c r="Y27" s="430" t="s">
        <v>114</v>
      </c>
      <c r="Z27" s="1971" t="s">
        <v>220</v>
      </c>
      <c r="AA27" s="1972"/>
      <c r="AB27" s="458"/>
      <c r="AC27" s="1995"/>
      <c r="AD27" s="1995"/>
      <c r="AE27" s="1995"/>
      <c r="AF27" s="1995"/>
      <c r="AG27" s="1995"/>
      <c r="AH27" s="1995"/>
      <c r="AI27" s="1995"/>
      <c r="AJ27" s="1995"/>
      <c r="AK27" s="1970"/>
    </row>
    <row r="28" spans="1:37" ht="18" customHeight="1">
      <c r="A28" s="1980"/>
      <c r="B28" s="1946" t="s">
        <v>203</v>
      </c>
      <c r="C28" s="1947"/>
      <c r="D28" s="1950" t="s">
        <v>205</v>
      </c>
      <c r="E28" s="1950"/>
      <c r="F28" s="1950"/>
      <c r="G28" s="1950"/>
      <c r="H28" s="1950"/>
      <c r="I28" s="1950"/>
      <c r="J28" s="1950"/>
      <c r="K28" s="1950"/>
      <c r="L28" s="1950"/>
      <c r="M28" s="1950"/>
      <c r="N28" s="1950"/>
      <c r="O28" s="1950"/>
      <c r="P28" s="1950"/>
      <c r="Q28" s="1950"/>
      <c r="R28" s="1950"/>
      <c r="S28" s="1950"/>
      <c r="T28" s="1950"/>
      <c r="U28" s="1950"/>
      <c r="V28" s="1950"/>
      <c r="W28" s="1950"/>
      <c r="X28" s="1950"/>
      <c r="Y28" s="1950"/>
      <c r="Z28" s="1950"/>
      <c r="AA28" s="1951"/>
      <c r="AB28" s="445"/>
      <c r="AC28" s="2095">
        <f>【入力シートⅠ】基礎数値!F19</f>
        <v>0</v>
      </c>
      <c r="AD28" s="2095"/>
      <c r="AE28" s="2095"/>
      <c r="AF28" s="2095"/>
      <c r="AG28" s="2095"/>
      <c r="AH28" s="2095"/>
      <c r="AI28" s="2095"/>
      <c r="AJ28" s="2095"/>
      <c r="AK28" s="1942" t="s">
        <v>60</v>
      </c>
    </row>
    <row r="29" spans="1:37" ht="18" customHeight="1">
      <c r="A29" s="1980"/>
      <c r="B29" s="2093"/>
      <c r="C29" s="2094"/>
      <c r="D29" s="1944" t="s">
        <v>251</v>
      </c>
      <c r="E29" s="1944"/>
      <c r="F29" s="1944"/>
      <c r="G29" s="1944"/>
      <c r="H29" s="1944"/>
      <c r="I29" s="1944"/>
      <c r="J29" s="1944"/>
      <c r="K29" s="1944"/>
      <c r="L29" s="1944"/>
      <c r="M29" s="1944"/>
      <c r="N29" s="1944"/>
      <c r="O29" s="1944"/>
      <c r="P29" s="1944"/>
      <c r="Q29" s="1944"/>
      <c r="R29" s="1944"/>
      <c r="S29" s="1944"/>
      <c r="T29" s="1944"/>
      <c r="U29" s="1944"/>
      <c r="V29" s="1944"/>
      <c r="W29" s="1944"/>
      <c r="X29" s="1944"/>
      <c r="Y29" s="1944"/>
      <c r="Z29" s="1944"/>
      <c r="AA29" s="1945"/>
      <c r="AB29" s="459"/>
      <c r="AC29" s="1968"/>
      <c r="AD29" s="1968"/>
      <c r="AE29" s="1968"/>
      <c r="AF29" s="1968"/>
      <c r="AG29" s="1968"/>
      <c r="AH29" s="1968"/>
      <c r="AI29" s="1968"/>
      <c r="AJ29" s="1968"/>
      <c r="AK29" s="1943"/>
    </row>
    <row r="30" spans="1:37" ht="18" customHeight="1">
      <c r="A30" s="1980"/>
      <c r="B30" s="1946" t="s">
        <v>204</v>
      </c>
      <c r="C30" s="1947"/>
      <c r="D30" s="1950" t="s">
        <v>150</v>
      </c>
      <c r="E30" s="1950"/>
      <c r="F30" s="1950"/>
      <c r="G30" s="1950"/>
      <c r="H30" s="1950"/>
      <c r="I30" s="1950"/>
      <c r="J30" s="1950"/>
      <c r="K30" s="1950"/>
      <c r="L30" s="1950"/>
      <c r="M30" s="1950"/>
      <c r="N30" s="1950"/>
      <c r="O30" s="1950"/>
      <c r="P30" s="1950"/>
      <c r="Q30" s="1950"/>
      <c r="R30" s="1950"/>
      <c r="S30" s="1950"/>
      <c r="T30" s="1950"/>
      <c r="U30" s="1950"/>
      <c r="V30" s="1950"/>
      <c r="W30" s="1950"/>
      <c r="X30" s="1950"/>
      <c r="Y30" s="1950"/>
      <c r="Z30" s="1950"/>
      <c r="AA30" s="1951"/>
      <c r="AB30" s="445"/>
      <c r="AC30" s="2038"/>
      <c r="AD30" s="2038"/>
      <c r="AE30" s="2038"/>
      <c r="AF30" s="2038"/>
      <c r="AG30" s="2038"/>
      <c r="AH30" s="2038"/>
      <c r="AI30" s="2038"/>
      <c r="AJ30" s="2038"/>
      <c r="AK30" s="1953" t="s">
        <v>60</v>
      </c>
    </row>
    <row r="31" spans="1:37" ht="18" customHeight="1" thickBot="1">
      <c r="A31" s="1981"/>
      <c r="B31" s="2096"/>
      <c r="C31" s="2097"/>
      <c r="D31" s="2099" t="s">
        <v>255</v>
      </c>
      <c r="E31" s="2099"/>
      <c r="F31" s="2099"/>
      <c r="G31" s="2099"/>
      <c r="H31" s="2099"/>
      <c r="I31" s="2099"/>
      <c r="J31" s="2099"/>
      <c r="K31" s="2099"/>
      <c r="L31" s="2099"/>
      <c r="M31" s="2099"/>
      <c r="N31" s="2099"/>
      <c r="O31" s="2099"/>
      <c r="P31" s="2099"/>
      <c r="Q31" s="2099"/>
      <c r="R31" s="2099"/>
      <c r="S31" s="2099"/>
      <c r="T31" s="2099"/>
      <c r="U31" s="2099"/>
      <c r="V31" s="2099"/>
      <c r="W31" s="2099"/>
      <c r="X31" s="2099"/>
      <c r="Y31" s="2099"/>
      <c r="Z31" s="2099"/>
      <c r="AA31" s="2100"/>
      <c r="AB31" s="460"/>
      <c r="AC31" s="2098"/>
      <c r="AD31" s="2098"/>
      <c r="AE31" s="2098"/>
      <c r="AF31" s="2098"/>
      <c r="AG31" s="2098"/>
      <c r="AH31" s="2098"/>
      <c r="AI31" s="2098"/>
      <c r="AJ31" s="2098"/>
      <c r="AK31" s="1953"/>
    </row>
    <row r="32" spans="1:37" ht="24" customHeight="1" thickTop="1" thickBot="1">
      <c r="A32" s="461"/>
      <c r="B32" s="2039" t="s">
        <v>221</v>
      </c>
      <c r="C32" s="2040"/>
      <c r="D32" s="2069" t="s">
        <v>125</v>
      </c>
      <c r="E32" s="2069"/>
      <c r="F32" s="2069"/>
      <c r="G32" s="2069"/>
      <c r="H32" s="2069"/>
      <c r="I32" s="2069"/>
      <c r="J32" s="2069"/>
      <c r="K32" s="2069"/>
      <c r="L32" s="2069"/>
      <c r="M32" s="2069"/>
      <c r="N32" s="2069"/>
      <c r="O32" s="2069"/>
      <c r="P32" s="2069"/>
      <c r="Q32" s="2069"/>
      <c r="R32" s="2069"/>
      <c r="S32" s="2069"/>
      <c r="T32" s="2069"/>
      <c r="U32" s="2069"/>
      <c r="V32" s="2069"/>
      <c r="W32" s="2069"/>
      <c r="X32" s="2069"/>
      <c r="Y32" s="2069"/>
      <c r="Z32" s="2069"/>
      <c r="AA32" s="2070"/>
      <c r="AB32" s="462"/>
      <c r="AC32" s="2042">
        <f>AC20+AC23+AC26+AC28+AC30</f>
        <v>0</v>
      </c>
      <c r="AD32" s="2042"/>
      <c r="AE32" s="2042"/>
      <c r="AF32" s="2042"/>
      <c r="AG32" s="2042"/>
      <c r="AH32" s="2042"/>
      <c r="AI32" s="2042"/>
      <c r="AJ32" s="2042"/>
      <c r="AK32" s="463" t="s">
        <v>60</v>
      </c>
    </row>
    <row r="33" spans="1:37" ht="18" customHeight="1">
      <c r="A33" s="2071" t="s">
        <v>111</v>
      </c>
      <c r="B33" s="2073" t="s">
        <v>256</v>
      </c>
      <c r="C33" s="2074"/>
      <c r="D33" s="2074"/>
      <c r="E33" s="2074"/>
      <c r="F33" s="2074"/>
      <c r="G33" s="2074"/>
      <c r="H33" s="2074"/>
      <c r="I33" s="2074"/>
      <c r="J33" s="2074"/>
      <c r="K33" s="2074"/>
      <c r="L33" s="2074"/>
      <c r="M33" s="2074"/>
      <c r="N33" s="2074"/>
      <c r="O33" s="2074"/>
      <c r="P33" s="2074"/>
      <c r="Q33" s="2074"/>
      <c r="R33" s="2074"/>
      <c r="S33" s="2074"/>
      <c r="T33" s="2074"/>
      <c r="U33" s="2074"/>
      <c r="V33" s="2074"/>
      <c r="W33" s="2074"/>
      <c r="X33" s="2074"/>
      <c r="Y33" s="2074"/>
      <c r="Z33" s="2074"/>
      <c r="AA33" s="2074"/>
      <c r="AB33" s="2074"/>
      <c r="AC33" s="2074"/>
      <c r="AD33" s="2074"/>
      <c r="AE33" s="2074"/>
      <c r="AF33" s="2074"/>
      <c r="AG33" s="2074"/>
      <c r="AH33" s="2074"/>
      <c r="AI33" s="2074"/>
      <c r="AJ33" s="2074"/>
      <c r="AK33" s="2075"/>
    </row>
    <row r="34" spans="1:37" ht="18" customHeight="1">
      <c r="A34" s="2055"/>
      <c r="B34" s="2076"/>
      <c r="C34" s="2077"/>
      <c r="D34" s="2077"/>
      <c r="E34" s="2077"/>
      <c r="F34" s="2077"/>
      <c r="G34" s="2077"/>
      <c r="H34" s="2077"/>
      <c r="I34" s="2077"/>
      <c r="J34" s="2077"/>
      <c r="K34" s="2077"/>
      <c r="L34" s="2077"/>
      <c r="M34" s="2077"/>
      <c r="N34" s="2077"/>
      <c r="O34" s="2077"/>
      <c r="P34" s="2077"/>
      <c r="Q34" s="2077"/>
      <c r="R34" s="2077"/>
      <c r="S34" s="2077"/>
      <c r="T34" s="2077"/>
      <c r="U34" s="2077"/>
      <c r="V34" s="2077"/>
      <c r="W34" s="2077"/>
      <c r="X34" s="2077"/>
      <c r="Y34" s="2077"/>
      <c r="Z34" s="2077"/>
      <c r="AA34" s="2077"/>
      <c r="AB34" s="2077"/>
      <c r="AC34" s="2077"/>
      <c r="AD34" s="2077"/>
      <c r="AE34" s="2077"/>
      <c r="AF34" s="2077"/>
      <c r="AG34" s="2077"/>
      <c r="AH34" s="2077"/>
      <c r="AI34" s="2077"/>
      <c r="AJ34" s="2077"/>
      <c r="AK34" s="2078"/>
    </row>
    <row r="35" spans="1:37" ht="33.75" customHeight="1">
      <c r="A35" s="2055"/>
      <c r="B35" s="2062" t="s">
        <v>207</v>
      </c>
      <c r="C35" s="2063"/>
      <c r="D35" s="2079" t="s">
        <v>151</v>
      </c>
      <c r="E35" s="2079"/>
      <c r="F35" s="2079"/>
      <c r="G35" s="2079"/>
      <c r="H35" s="2079"/>
      <c r="I35" s="2079"/>
      <c r="J35" s="2079"/>
      <c r="K35" s="2079"/>
      <c r="L35" s="2079"/>
      <c r="M35" s="2079"/>
      <c r="N35" s="2079"/>
      <c r="O35" s="2079"/>
      <c r="P35" s="2079"/>
      <c r="Q35" s="2079"/>
      <c r="R35" s="2079"/>
      <c r="S35" s="2079"/>
      <c r="T35" s="2079"/>
      <c r="U35" s="2079"/>
      <c r="V35" s="2079"/>
      <c r="W35" s="2079"/>
      <c r="X35" s="2079"/>
      <c r="Y35" s="2079"/>
      <c r="Z35" s="2079"/>
      <c r="AA35" s="2080"/>
      <c r="AB35" s="464"/>
      <c r="AC35" s="2066"/>
      <c r="AD35" s="2066"/>
      <c r="AE35" s="2066"/>
      <c r="AF35" s="2066"/>
      <c r="AG35" s="2066"/>
      <c r="AH35" s="2066"/>
      <c r="AI35" s="2066"/>
      <c r="AJ35" s="2066"/>
      <c r="AK35" s="465" t="s">
        <v>60</v>
      </c>
    </row>
    <row r="36" spans="1:37" ht="33.75" customHeight="1" thickBot="1">
      <c r="A36" s="2072"/>
      <c r="B36" s="2081" t="s">
        <v>222</v>
      </c>
      <c r="C36" s="2082"/>
      <c r="D36" s="2083" t="s">
        <v>223</v>
      </c>
      <c r="E36" s="2083"/>
      <c r="F36" s="2083"/>
      <c r="G36" s="2083"/>
      <c r="H36" s="2083"/>
      <c r="I36" s="2083"/>
      <c r="J36" s="2083"/>
      <c r="K36" s="2083"/>
      <c r="L36" s="2083"/>
      <c r="M36" s="2083"/>
      <c r="N36" s="2083"/>
      <c r="O36" s="2083"/>
      <c r="P36" s="2083"/>
      <c r="Q36" s="2083"/>
      <c r="R36" s="2083"/>
      <c r="S36" s="2083"/>
      <c r="T36" s="2083"/>
      <c r="U36" s="2083"/>
      <c r="V36" s="2083"/>
      <c r="W36" s="2083"/>
      <c r="X36" s="2083"/>
      <c r="Y36" s="2083"/>
      <c r="Z36" s="2083"/>
      <c r="AA36" s="2084"/>
      <c r="AB36" s="466"/>
      <c r="AC36" s="2038"/>
      <c r="AD36" s="2038"/>
      <c r="AE36" s="2038"/>
      <c r="AF36" s="2038"/>
      <c r="AG36" s="2038"/>
      <c r="AH36" s="2038"/>
      <c r="AI36" s="2038"/>
      <c r="AJ36" s="2038"/>
      <c r="AK36" s="467" t="s">
        <v>60</v>
      </c>
    </row>
    <row r="37" spans="1:37" ht="24" customHeight="1" thickTop="1" thickBot="1">
      <c r="A37" s="468"/>
      <c r="B37" s="2039" t="s">
        <v>224</v>
      </c>
      <c r="C37" s="2040"/>
      <c r="D37" s="1929" t="s">
        <v>152</v>
      </c>
      <c r="E37" s="1929"/>
      <c r="F37" s="1929"/>
      <c r="G37" s="1929"/>
      <c r="H37" s="1929"/>
      <c r="I37" s="1929"/>
      <c r="J37" s="1929"/>
      <c r="K37" s="1929"/>
      <c r="L37" s="1929"/>
      <c r="M37" s="1929"/>
      <c r="N37" s="1929"/>
      <c r="O37" s="1929"/>
      <c r="P37" s="1929"/>
      <c r="Q37" s="1929"/>
      <c r="R37" s="1929"/>
      <c r="S37" s="1929"/>
      <c r="T37" s="1929"/>
      <c r="U37" s="1929"/>
      <c r="V37" s="1929"/>
      <c r="W37" s="1929"/>
      <c r="X37" s="1929"/>
      <c r="Y37" s="1929"/>
      <c r="Z37" s="1929"/>
      <c r="AA37" s="2041"/>
      <c r="AB37" s="462"/>
      <c r="AC37" s="2042">
        <f>+AC35+AC36</f>
        <v>0</v>
      </c>
      <c r="AD37" s="2042"/>
      <c r="AE37" s="2042"/>
      <c r="AF37" s="2042"/>
      <c r="AG37" s="2042"/>
      <c r="AH37" s="2042"/>
      <c r="AI37" s="2042"/>
      <c r="AJ37" s="2042"/>
      <c r="AK37" s="463" t="s">
        <v>60</v>
      </c>
    </row>
    <row r="38" spans="1:37" ht="18" customHeight="1">
      <c r="A38" s="2055" t="s">
        <v>752</v>
      </c>
      <c r="B38" s="2056" t="s">
        <v>257</v>
      </c>
      <c r="C38" s="2057"/>
      <c r="D38" s="2057"/>
      <c r="E38" s="2057"/>
      <c r="F38" s="2057"/>
      <c r="G38" s="2057"/>
      <c r="H38" s="2057"/>
      <c r="I38" s="2057"/>
      <c r="J38" s="2057"/>
      <c r="K38" s="2057"/>
      <c r="L38" s="2057"/>
      <c r="M38" s="2057"/>
      <c r="N38" s="2057"/>
      <c r="O38" s="2057"/>
      <c r="P38" s="2057"/>
      <c r="Q38" s="2057"/>
      <c r="R38" s="2057"/>
      <c r="S38" s="2057"/>
      <c r="T38" s="2057"/>
      <c r="U38" s="2057"/>
      <c r="V38" s="2057"/>
      <c r="W38" s="2057"/>
      <c r="X38" s="2057"/>
      <c r="Y38" s="2057"/>
      <c r="Z38" s="2057"/>
      <c r="AA38" s="2057"/>
      <c r="AB38" s="2057"/>
      <c r="AC38" s="2057"/>
      <c r="AD38" s="2057"/>
      <c r="AE38" s="2057"/>
      <c r="AF38" s="2057"/>
      <c r="AG38" s="2057"/>
      <c r="AH38" s="2057"/>
      <c r="AI38" s="2057"/>
      <c r="AJ38" s="2057"/>
      <c r="AK38" s="2058"/>
    </row>
    <row r="39" spans="1:37" ht="18" customHeight="1">
      <c r="A39" s="2055"/>
      <c r="B39" s="2059"/>
      <c r="C39" s="2060"/>
      <c r="D39" s="2060"/>
      <c r="E39" s="2060"/>
      <c r="F39" s="2060"/>
      <c r="G39" s="2060"/>
      <c r="H39" s="2060"/>
      <c r="I39" s="2060"/>
      <c r="J39" s="2060"/>
      <c r="K39" s="2060"/>
      <c r="L39" s="2060"/>
      <c r="M39" s="2060"/>
      <c r="N39" s="2060"/>
      <c r="O39" s="2060"/>
      <c r="P39" s="2060"/>
      <c r="Q39" s="2060"/>
      <c r="R39" s="2060"/>
      <c r="S39" s="2060"/>
      <c r="T39" s="2060"/>
      <c r="U39" s="2060"/>
      <c r="V39" s="2060"/>
      <c r="W39" s="2060"/>
      <c r="X39" s="2060"/>
      <c r="Y39" s="2060"/>
      <c r="Z39" s="2060"/>
      <c r="AA39" s="2060"/>
      <c r="AB39" s="2060"/>
      <c r="AC39" s="2060"/>
      <c r="AD39" s="2060"/>
      <c r="AE39" s="2060"/>
      <c r="AF39" s="2060"/>
      <c r="AG39" s="2060"/>
      <c r="AH39" s="2060"/>
      <c r="AI39" s="2060"/>
      <c r="AJ39" s="2060"/>
      <c r="AK39" s="2061"/>
    </row>
    <row r="40" spans="1:37" ht="33.75" customHeight="1">
      <c r="A40" s="2055"/>
      <c r="B40" s="2062" t="s">
        <v>225</v>
      </c>
      <c r="C40" s="2063"/>
      <c r="D40" s="2064" t="s">
        <v>226</v>
      </c>
      <c r="E40" s="2064"/>
      <c r="F40" s="2064"/>
      <c r="G40" s="2064"/>
      <c r="H40" s="2064"/>
      <c r="I40" s="2064"/>
      <c r="J40" s="2064"/>
      <c r="K40" s="2064"/>
      <c r="L40" s="2064"/>
      <c r="M40" s="2064"/>
      <c r="N40" s="2064"/>
      <c r="O40" s="2064"/>
      <c r="P40" s="2064"/>
      <c r="Q40" s="2064"/>
      <c r="R40" s="2064"/>
      <c r="S40" s="2064"/>
      <c r="T40" s="2064"/>
      <c r="U40" s="2064"/>
      <c r="V40" s="2064"/>
      <c r="W40" s="2064"/>
      <c r="X40" s="2064"/>
      <c r="Y40" s="2064"/>
      <c r="Z40" s="2064"/>
      <c r="AA40" s="2065"/>
      <c r="AB40" s="464"/>
      <c r="AC40" s="2066"/>
      <c r="AD40" s="2066"/>
      <c r="AE40" s="2066"/>
      <c r="AF40" s="2066"/>
      <c r="AG40" s="2066"/>
      <c r="AH40" s="2066"/>
      <c r="AI40" s="2066"/>
      <c r="AJ40" s="2066"/>
      <c r="AK40" s="469" t="s">
        <v>60</v>
      </c>
    </row>
    <row r="41" spans="1:37" ht="33.75" customHeight="1">
      <c r="A41" s="2055"/>
      <c r="B41" s="2067" t="s">
        <v>227</v>
      </c>
      <c r="C41" s="2068"/>
      <c r="D41" s="2085" t="s">
        <v>228</v>
      </c>
      <c r="E41" s="2085"/>
      <c r="F41" s="2085"/>
      <c r="G41" s="2085"/>
      <c r="H41" s="2085"/>
      <c r="I41" s="2085"/>
      <c r="J41" s="2085"/>
      <c r="K41" s="2085"/>
      <c r="L41" s="2085"/>
      <c r="M41" s="2085"/>
      <c r="N41" s="2085"/>
      <c r="O41" s="2085"/>
      <c r="P41" s="2085"/>
      <c r="Q41" s="2085"/>
      <c r="R41" s="2085"/>
      <c r="S41" s="2085"/>
      <c r="T41" s="2085"/>
      <c r="U41" s="2085"/>
      <c r="V41" s="2085"/>
      <c r="W41" s="2085"/>
      <c r="X41" s="2085"/>
      <c r="Y41" s="2085"/>
      <c r="Z41" s="2085"/>
      <c r="AA41" s="2086"/>
      <c r="AB41" s="470"/>
      <c r="AC41" s="2087"/>
      <c r="AD41" s="2087"/>
      <c r="AE41" s="2087"/>
      <c r="AF41" s="2087"/>
      <c r="AG41" s="2087"/>
      <c r="AH41" s="2087"/>
      <c r="AI41" s="2087"/>
      <c r="AJ41" s="2087"/>
      <c r="AK41" s="471" t="s">
        <v>60</v>
      </c>
    </row>
    <row r="42" spans="1:37" ht="33.75" customHeight="1">
      <c r="A42" s="2055"/>
      <c r="B42" s="2067" t="s">
        <v>229</v>
      </c>
      <c r="C42" s="2068"/>
      <c r="D42" s="2085" t="s">
        <v>230</v>
      </c>
      <c r="E42" s="2085"/>
      <c r="F42" s="2085"/>
      <c r="G42" s="2085"/>
      <c r="H42" s="2085"/>
      <c r="I42" s="2085"/>
      <c r="J42" s="2085"/>
      <c r="K42" s="2085"/>
      <c r="L42" s="2085"/>
      <c r="M42" s="2085"/>
      <c r="N42" s="2085"/>
      <c r="O42" s="2085"/>
      <c r="P42" s="2085"/>
      <c r="Q42" s="2085"/>
      <c r="R42" s="2085"/>
      <c r="S42" s="2085"/>
      <c r="T42" s="2085"/>
      <c r="U42" s="2085"/>
      <c r="V42" s="2085"/>
      <c r="W42" s="2085"/>
      <c r="X42" s="2085"/>
      <c r="Y42" s="2085"/>
      <c r="Z42" s="2085"/>
      <c r="AA42" s="2086"/>
      <c r="AB42" s="470"/>
      <c r="AC42" s="2087"/>
      <c r="AD42" s="2087"/>
      <c r="AE42" s="2087"/>
      <c r="AF42" s="2087"/>
      <c r="AG42" s="2087"/>
      <c r="AH42" s="2087"/>
      <c r="AI42" s="2087"/>
      <c r="AJ42" s="2087"/>
      <c r="AK42" s="471" t="s">
        <v>60</v>
      </c>
    </row>
    <row r="43" spans="1:37" ht="33.75" customHeight="1" thickBot="1">
      <c r="A43" s="2055"/>
      <c r="B43" s="2088" t="s">
        <v>231</v>
      </c>
      <c r="C43" s="2089"/>
      <c r="D43" s="2090" t="s">
        <v>232</v>
      </c>
      <c r="E43" s="2090"/>
      <c r="F43" s="2090"/>
      <c r="G43" s="2090"/>
      <c r="H43" s="2090"/>
      <c r="I43" s="2090"/>
      <c r="J43" s="2090"/>
      <c r="K43" s="2090"/>
      <c r="L43" s="2090"/>
      <c r="M43" s="2090"/>
      <c r="N43" s="2090"/>
      <c r="O43" s="2090"/>
      <c r="P43" s="2090"/>
      <c r="Q43" s="2090"/>
      <c r="R43" s="2090"/>
      <c r="S43" s="2090"/>
      <c r="T43" s="2090"/>
      <c r="U43" s="2090"/>
      <c r="V43" s="2090"/>
      <c r="W43" s="2090"/>
      <c r="X43" s="2090"/>
      <c r="Y43" s="2090"/>
      <c r="Z43" s="2090"/>
      <c r="AA43" s="2091"/>
      <c r="AB43" s="472"/>
      <c r="AC43" s="2092"/>
      <c r="AD43" s="2092"/>
      <c r="AE43" s="2092"/>
      <c r="AF43" s="2092"/>
      <c r="AG43" s="2092"/>
      <c r="AH43" s="2092"/>
      <c r="AI43" s="2092"/>
      <c r="AJ43" s="2092"/>
      <c r="AK43" s="473" t="s">
        <v>60</v>
      </c>
    </row>
    <row r="44" spans="1:37" ht="24" customHeight="1" thickTop="1" thickBot="1">
      <c r="A44" s="461"/>
      <c r="B44" s="2039" t="s">
        <v>233</v>
      </c>
      <c r="C44" s="2049"/>
      <c r="D44" s="2050" t="s">
        <v>566</v>
      </c>
      <c r="E44" s="2050"/>
      <c r="F44" s="2050"/>
      <c r="G44" s="2050"/>
      <c r="H44" s="2050"/>
      <c r="I44" s="2050"/>
      <c r="J44" s="2050"/>
      <c r="K44" s="2050"/>
      <c r="L44" s="2050"/>
      <c r="M44" s="2050"/>
      <c r="N44" s="2050"/>
      <c r="O44" s="2050"/>
      <c r="P44" s="2050"/>
      <c r="Q44" s="2050"/>
      <c r="R44" s="2050"/>
      <c r="S44" s="2050"/>
      <c r="T44" s="2050"/>
      <c r="U44" s="2050"/>
      <c r="V44" s="2050"/>
      <c r="W44" s="2050"/>
      <c r="X44" s="2050"/>
      <c r="Y44" s="2050"/>
      <c r="Z44" s="2050"/>
      <c r="AA44" s="2051"/>
      <c r="AB44" s="462"/>
      <c r="AC44" s="2042">
        <f>AC40+AC41+AC42+AC43</f>
        <v>0</v>
      </c>
      <c r="AD44" s="2042"/>
      <c r="AE44" s="2042"/>
      <c r="AF44" s="2042"/>
      <c r="AG44" s="2042"/>
      <c r="AH44" s="2042"/>
      <c r="AI44" s="2042"/>
      <c r="AJ44" s="2042"/>
      <c r="AK44" s="463" t="s">
        <v>60</v>
      </c>
    </row>
    <row r="45" spans="1:37" ht="24" customHeight="1" thickTop="1" thickBot="1">
      <c r="A45" s="474"/>
      <c r="B45" s="2043" t="s">
        <v>234</v>
      </c>
      <c r="C45" s="2052"/>
      <c r="D45" s="2053" t="s">
        <v>153</v>
      </c>
      <c r="E45" s="2053"/>
      <c r="F45" s="2053"/>
      <c r="G45" s="2053"/>
      <c r="H45" s="2053"/>
      <c r="I45" s="2053"/>
      <c r="J45" s="2053"/>
      <c r="K45" s="2053"/>
      <c r="L45" s="2053"/>
      <c r="M45" s="2053"/>
      <c r="N45" s="2053"/>
      <c r="O45" s="2053"/>
      <c r="P45" s="2053"/>
      <c r="Q45" s="2053"/>
      <c r="R45" s="2053"/>
      <c r="S45" s="2053"/>
      <c r="T45" s="2053"/>
      <c r="U45" s="2053"/>
      <c r="V45" s="2053"/>
      <c r="W45" s="2053"/>
      <c r="X45" s="2053"/>
      <c r="Y45" s="2053"/>
      <c r="Z45" s="2053"/>
      <c r="AA45" s="2054"/>
      <c r="AB45" s="475"/>
      <c r="AC45" s="2042">
        <f>AC32+AC37</f>
        <v>0</v>
      </c>
      <c r="AD45" s="2042"/>
      <c r="AE45" s="2042"/>
      <c r="AF45" s="2042"/>
      <c r="AG45" s="2042"/>
      <c r="AH45" s="2042"/>
      <c r="AI45" s="2042"/>
      <c r="AJ45" s="2042"/>
      <c r="AK45" s="476" t="s">
        <v>60</v>
      </c>
    </row>
    <row r="46" spans="1:37" ht="22.5" customHeight="1" thickTop="1" thickBot="1">
      <c r="A46" s="477"/>
      <c r="B46" s="2043" t="s">
        <v>235</v>
      </c>
      <c r="C46" s="2044"/>
      <c r="D46" s="2045" t="s">
        <v>154</v>
      </c>
      <c r="E46" s="2045"/>
      <c r="F46" s="2045"/>
      <c r="G46" s="2045"/>
      <c r="H46" s="2045"/>
      <c r="I46" s="2045"/>
      <c r="J46" s="2045"/>
      <c r="K46" s="2045"/>
      <c r="L46" s="2045"/>
      <c r="M46" s="2045"/>
      <c r="N46" s="2045"/>
      <c r="O46" s="2045"/>
      <c r="P46" s="2045"/>
      <c r="Q46" s="2045"/>
      <c r="R46" s="2045"/>
      <c r="S46" s="2045"/>
      <c r="T46" s="2045"/>
      <c r="U46" s="2045"/>
      <c r="V46" s="2045"/>
      <c r="W46" s="2045"/>
      <c r="X46" s="2045"/>
      <c r="Y46" s="2045"/>
      <c r="Z46" s="2045"/>
      <c r="AA46" s="2046"/>
      <c r="AB46" s="475"/>
      <c r="AC46" s="2042">
        <f>AC37+AC44</f>
        <v>0</v>
      </c>
      <c r="AD46" s="2042"/>
      <c r="AE46" s="2042"/>
      <c r="AF46" s="2042"/>
      <c r="AG46" s="2042"/>
      <c r="AH46" s="2042"/>
      <c r="AI46" s="2042"/>
      <c r="AJ46" s="2042"/>
      <c r="AK46" s="476" t="s">
        <v>60</v>
      </c>
    </row>
    <row r="47" spans="1:37" ht="16.5" customHeight="1">
      <c r="A47" s="478"/>
      <c r="B47" s="2047"/>
      <c r="C47" s="2048"/>
      <c r="D47" s="2048"/>
      <c r="E47" s="2048"/>
      <c r="F47" s="2048"/>
      <c r="G47" s="2048"/>
      <c r="H47" s="2048"/>
      <c r="I47" s="2048"/>
      <c r="J47" s="2048"/>
      <c r="K47" s="2048"/>
      <c r="L47" s="2048"/>
      <c r="M47" s="2048"/>
      <c r="N47" s="2048"/>
      <c r="O47" s="2048"/>
      <c r="P47" s="2048"/>
      <c r="Q47" s="2048"/>
      <c r="R47" s="2048"/>
      <c r="S47" s="2048"/>
      <c r="T47" s="2048"/>
      <c r="U47" s="2048"/>
      <c r="V47" s="2048"/>
      <c r="W47" s="2048"/>
      <c r="X47" s="2048"/>
      <c r="Y47" s="2048"/>
      <c r="Z47" s="2048"/>
      <c r="AA47" s="2048"/>
      <c r="AB47" s="2048"/>
      <c r="AC47" s="2048"/>
      <c r="AD47" s="2048"/>
      <c r="AE47" s="2048"/>
      <c r="AF47" s="2048"/>
      <c r="AG47" s="2048"/>
      <c r="AH47" s="2048"/>
      <c r="AI47" s="2048"/>
      <c r="AJ47" s="2048"/>
      <c r="AK47" s="2048"/>
    </row>
    <row r="48" spans="1:37" ht="13.5" customHeight="1">
      <c r="B48" s="2117"/>
      <c r="C48" s="2118"/>
      <c r="D48" s="2118"/>
      <c r="E48" s="2118"/>
      <c r="F48" s="2118"/>
      <c r="G48" s="2118"/>
      <c r="H48" s="2118"/>
      <c r="I48" s="2118"/>
      <c r="J48" s="2118"/>
      <c r="K48" s="2118"/>
      <c r="L48" s="2118"/>
      <c r="M48" s="2118"/>
      <c r="N48" s="2118"/>
      <c r="O48" s="2118"/>
      <c r="P48" s="2118"/>
      <c r="Q48" s="2118"/>
      <c r="R48" s="2118"/>
      <c r="S48" s="2118"/>
      <c r="T48" s="2118"/>
      <c r="U48" s="2118"/>
      <c r="V48" s="2118"/>
      <c r="W48" s="2118"/>
      <c r="X48" s="2118"/>
      <c r="Y48" s="2118"/>
      <c r="Z48" s="2118"/>
      <c r="AA48" s="2118"/>
      <c r="AB48" s="2118"/>
      <c r="AC48" s="2118"/>
      <c r="AD48" s="2118"/>
      <c r="AE48" s="2118"/>
      <c r="AF48" s="2118"/>
      <c r="AG48" s="2118"/>
      <c r="AH48" s="2118"/>
      <c r="AI48" s="2118"/>
      <c r="AJ48" s="2118"/>
      <c r="AK48" s="2118"/>
    </row>
    <row r="49" spans="2:37">
      <c r="B49" s="2117"/>
      <c r="C49" s="2118"/>
      <c r="D49" s="2118"/>
      <c r="E49" s="2118"/>
      <c r="F49" s="2118"/>
      <c r="G49" s="2118"/>
      <c r="H49" s="2118"/>
      <c r="I49" s="2118"/>
      <c r="J49" s="2118"/>
      <c r="K49" s="2118"/>
      <c r="L49" s="2118"/>
      <c r="M49" s="2118"/>
      <c r="N49" s="2118"/>
      <c r="O49" s="2118"/>
      <c r="P49" s="2118"/>
      <c r="Q49" s="2118"/>
      <c r="R49" s="2118"/>
      <c r="S49" s="2118"/>
      <c r="T49" s="2118"/>
      <c r="U49" s="2118"/>
      <c r="V49" s="2118"/>
      <c r="W49" s="2118"/>
      <c r="X49" s="2118"/>
      <c r="Y49" s="2118"/>
      <c r="Z49" s="2118"/>
      <c r="AA49" s="2118"/>
      <c r="AB49" s="2118"/>
      <c r="AC49" s="2118"/>
      <c r="AD49" s="2118"/>
      <c r="AE49" s="2118"/>
      <c r="AF49" s="2118"/>
      <c r="AG49" s="2118"/>
      <c r="AH49" s="2118"/>
      <c r="AI49" s="2118"/>
      <c r="AJ49" s="2118"/>
      <c r="AK49" s="2118"/>
    </row>
  </sheetData>
  <mergeCells count="111">
    <mergeCell ref="B48:AK48"/>
    <mergeCell ref="B49:AK49"/>
    <mergeCell ref="B8:J8"/>
    <mergeCell ref="K8:Z8"/>
    <mergeCell ref="AB8:AJ8"/>
    <mergeCell ref="A9:A11"/>
    <mergeCell ref="B9:J11"/>
    <mergeCell ref="AB10:AJ11"/>
    <mergeCell ref="A12:A13"/>
    <mergeCell ref="B12:J13"/>
    <mergeCell ref="K12:Z13"/>
    <mergeCell ref="AB12:AJ13"/>
    <mergeCell ref="AK12:AK13"/>
    <mergeCell ref="AK20:AK21"/>
    <mergeCell ref="C21:G21"/>
    <mergeCell ref="L21:O21"/>
    <mergeCell ref="T21:W21"/>
    <mergeCell ref="B15:AK15"/>
    <mergeCell ref="A16:AK16"/>
    <mergeCell ref="B18:AA18"/>
    <mergeCell ref="AB18:AK18"/>
    <mergeCell ref="A19:A31"/>
    <mergeCell ref="B19:C19"/>
    <mergeCell ref="D19:AA19"/>
    <mergeCell ref="A1:Y1"/>
    <mergeCell ref="A2:Y2"/>
    <mergeCell ref="A4:AK4"/>
    <mergeCell ref="A6:A7"/>
    <mergeCell ref="B6:J7"/>
    <mergeCell ref="K6:Z7"/>
    <mergeCell ref="AA6:AK7"/>
    <mergeCell ref="AK10:AK11"/>
    <mergeCell ref="M11:T11"/>
    <mergeCell ref="W11:X11"/>
    <mergeCell ref="Y11:Z11"/>
    <mergeCell ref="U9:Y9"/>
    <mergeCell ref="U10:Y10"/>
    <mergeCell ref="AC19:AJ19"/>
    <mergeCell ref="B20:I20"/>
    <mergeCell ref="B22:C22"/>
    <mergeCell ref="D22:AA22"/>
    <mergeCell ref="B23:I23"/>
    <mergeCell ref="K23:Q23"/>
    <mergeCell ref="S23:Y23"/>
    <mergeCell ref="AC23:AJ24"/>
    <mergeCell ref="K20:Q20"/>
    <mergeCell ref="S20:Y20"/>
    <mergeCell ref="AC20:AJ21"/>
    <mergeCell ref="AC26:AJ27"/>
    <mergeCell ref="AK26:AK27"/>
    <mergeCell ref="Z27:AA27"/>
    <mergeCell ref="AK23:AK24"/>
    <mergeCell ref="C24:G24"/>
    <mergeCell ref="L24:O24"/>
    <mergeCell ref="T24:W24"/>
    <mergeCell ref="Z24:AA24"/>
    <mergeCell ref="B25:C25"/>
    <mergeCell ref="D25:AA25"/>
    <mergeCell ref="B26:G26"/>
    <mergeCell ref="C27:F27"/>
    <mergeCell ref="K27:N27"/>
    <mergeCell ref="S26:W26"/>
    <mergeCell ref="S27:W27"/>
    <mergeCell ref="B28:C29"/>
    <mergeCell ref="D28:AA28"/>
    <mergeCell ref="AC28:AJ29"/>
    <mergeCell ref="AK28:AK29"/>
    <mergeCell ref="D29:AA29"/>
    <mergeCell ref="B30:C31"/>
    <mergeCell ref="D30:AA30"/>
    <mergeCell ref="AC30:AJ31"/>
    <mergeCell ref="AK30:AK31"/>
    <mergeCell ref="D31:AA31"/>
    <mergeCell ref="A38:A43"/>
    <mergeCell ref="B38:AK39"/>
    <mergeCell ref="B40:C40"/>
    <mergeCell ref="D40:AA40"/>
    <mergeCell ref="AC40:AJ40"/>
    <mergeCell ref="B41:C41"/>
    <mergeCell ref="B32:C32"/>
    <mergeCell ref="D32:AA32"/>
    <mergeCell ref="AC32:AJ32"/>
    <mergeCell ref="A33:A36"/>
    <mergeCell ref="B33:AK34"/>
    <mergeCell ref="B35:C35"/>
    <mergeCell ref="D35:AA35"/>
    <mergeCell ref="AC35:AJ35"/>
    <mergeCell ref="B36:C36"/>
    <mergeCell ref="D36:AA36"/>
    <mergeCell ref="D41:AA41"/>
    <mergeCell ref="AC41:AJ41"/>
    <mergeCell ref="B42:C42"/>
    <mergeCell ref="D42:AA42"/>
    <mergeCell ref="AC42:AJ42"/>
    <mergeCell ref="B43:C43"/>
    <mergeCell ref="D43:AA43"/>
    <mergeCell ref="AC43:AJ43"/>
    <mergeCell ref="AC36:AJ36"/>
    <mergeCell ref="B37:C37"/>
    <mergeCell ref="D37:AA37"/>
    <mergeCell ref="AC37:AJ37"/>
    <mergeCell ref="B46:C46"/>
    <mergeCell ref="D46:AA46"/>
    <mergeCell ref="AC46:AJ46"/>
    <mergeCell ref="B47:AK47"/>
    <mergeCell ref="B44:C44"/>
    <mergeCell ref="D44:AA44"/>
    <mergeCell ref="AC44:AJ44"/>
    <mergeCell ref="B45:C45"/>
    <mergeCell ref="D45:AA45"/>
    <mergeCell ref="AC45:AJ45"/>
  </mergeCells>
  <phoneticPr fontId="10"/>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83"/>
  <sheetViews>
    <sheetView view="pageBreakPreview" zoomScaleNormal="100" zoomScaleSheetLayoutView="100" workbookViewId="0">
      <selection sqref="A1:AC1"/>
    </sheetView>
  </sheetViews>
  <sheetFormatPr defaultColWidth="9" defaultRowHeight="13.5"/>
  <cols>
    <col min="1" max="2" width="2.125" style="284" customWidth="1"/>
    <col min="3" max="38" width="2.75" style="284" customWidth="1"/>
    <col min="39" max="42" width="2.5" style="284" customWidth="1"/>
    <col min="43" max="73" width="2.625" style="284" customWidth="1"/>
    <col min="74" max="16384" width="9" style="284"/>
  </cols>
  <sheetData>
    <row r="1" spans="1:48" ht="24" customHeight="1">
      <c r="A1" s="2367" t="s">
        <v>253</v>
      </c>
      <c r="B1" s="2368"/>
      <c r="C1" s="2368"/>
      <c r="D1" s="2368"/>
      <c r="E1" s="2368"/>
      <c r="F1" s="2368"/>
      <c r="G1" s="2368"/>
      <c r="H1" s="2368"/>
      <c r="I1" s="2368"/>
      <c r="J1" s="2368"/>
      <c r="K1" s="2368"/>
      <c r="L1" s="2368"/>
      <c r="M1" s="2368"/>
      <c r="N1" s="2368"/>
      <c r="O1" s="2368"/>
      <c r="P1" s="2368"/>
      <c r="Q1" s="2368"/>
      <c r="R1" s="2368"/>
      <c r="S1" s="2368"/>
      <c r="T1" s="2368"/>
      <c r="U1" s="2368"/>
      <c r="V1" s="2368"/>
      <c r="W1" s="2368"/>
      <c r="X1" s="2368"/>
      <c r="Y1" s="2368"/>
      <c r="Z1" s="2368"/>
      <c r="AA1" s="2368"/>
      <c r="AB1" s="2368"/>
      <c r="AC1" s="2369"/>
      <c r="AD1" s="283"/>
      <c r="AE1" s="283"/>
      <c r="AF1" s="283"/>
      <c r="AG1" s="283"/>
      <c r="AH1" s="283"/>
      <c r="AI1" s="283"/>
      <c r="AJ1" s="283"/>
      <c r="AK1" s="283"/>
    </row>
    <row r="2" spans="1:48" ht="24" customHeight="1" thickBot="1">
      <c r="A2" s="2020" t="s">
        <v>258</v>
      </c>
      <c r="B2" s="2021"/>
      <c r="C2" s="2021"/>
      <c r="D2" s="2021"/>
      <c r="E2" s="2021"/>
      <c r="F2" s="2021"/>
      <c r="G2" s="2021"/>
      <c r="H2" s="2021"/>
      <c r="I2" s="2021"/>
      <c r="J2" s="2021"/>
      <c r="K2" s="2021"/>
      <c r="L2" s="2021"/>
      <c r="M2" s="2021"/>
      <c r="N2" s="2021"/>
      <c r="O2" s="2021"/>
      <c r="P2" s="2021"/>
      <c r="Q2" s="2021"/>
      <c r="R2" s="2021"/>
      <c r="S2" s="2021"/>
      <c r="T2" s="2021"/>
      <c r="U2" s="2021"/>
      <c r="V2" s="2021"/>
      <c r="W2" s="2021"/>
      <c r="X2" s="2021"/>
      <c r="Y2" s="2021"/>
      <c r="Z2" s="2021"/>
      <c r="AA2" s="2021"/>
      <c r="AB2" s="2021"/>
      <c r="AC2" s="2022"/>
      <c r="AD2" s="283"/>
      <c r="AE2" s="283"/>
      <c r="AF2" s="283"/>
      <c r="AG2" s="283"/>
      <c r="AH2" s="283"/>
      <c r="AI2" s="283"/>
      <c r="AJ2" s="283"/>
      <c r="AK2" s="283"/>
    </row>
    <row r="3" spans="1:48" ht="13.5" customHeight="1"/>
    <row r="4" spans="1:48" ht="25.5" customHeight="1">
      <c r="A4" s="1392" t="s">
        <v>173</v>
      </c>
      <c r="B4" s="1392"/>
      <c r="C4" s="1392"/>
      <c r="D4" s="1392"/>
      <c r="E4" s="1392"/>
      <c r="F4" s="1392"/>
      <c r="G4" s="1392"/>
      <c r="H4" s="1392"/>
      <c r="I4" s="1392"/>
      <c r="J4" s="1392"/>
      <c r="K4" s="1392"/>
      <c r="L4" s="1392"/>
      <c r="M4" s="1392"/>
      <c r="N4" s="1392"/>
      <c r="O4" s="1392"/>
      <c r="P4" s="1392"/>
      <c r="Q4" s="1392"/>
      <c r="R4" s="1392"/>
      <c r="S4" s="1392"/>
      <c r="T4" s="1392"/>
      <c r="U4" s="1392"/>
      <c r="V4" s="1392"/>
      <c r="W4" s="1392"/>
      <c r="X4" s="1392"/>
      <c r="Y4" s="1392"/>
      <c r="Z4" s="1392"/>
      <c r="AA4" s="1392"/>
      <c r="AB4" s="1392"/>
      <c r="AC4" s="1392"/>
      <c r="AD4" s="1392"/>
      <c r="AE4" s="1392"/>
      <c r="AF4" s="1392"/>
      <c r="AG4" s="1392"/>
      <c r="AH4" s="1392"/>
      <c r="AI4" s="1392"/>
      <c r="AJ4" s="1392"/>
      <c r="AK4" s="1392"/>
      <c r="AL4" s="1392"/>
    </row>
    <row r="5" spans="1:48" ht="4.5" customHeight="1" thickBot="1">
      <c r="A5" s="285"/>
      <c r="B5" s="286"/>
      <c r="C5" s="286"/>
      <c r="D5" s="286"/>
      <c r="E5" s="286"/>
      <c r="F5" s="286"/>
      <c r="G5" s="286"/>
      <c r="H5" s="286"/>
      <c r="I5" s="287"/>
      <c r="J5" s="287"/>
      <c r="K5" s="287"/>
      <c r="L5" s="287"/>
      <c r="M5" s="288"/>
      <c r="N5" s="288"/>
      <c r="O5" s="288"/>
      <c r="P5" s="288"/>
      <c r="Q5" s="288"/>
      <c r="R5" s="288"/>
      <c r="S5" s="288"/>
      <c r="T5" s="288"/>
      <c r="U5" s="288"/>
      <c r="V5" s="288"/>
      <c r="W5" s="288"/>
      <c r="X5" s="288"/>
      <c r="Y5" s="288"/>
      <c r="Z5" s="288"/>
      <c r="AA5" s="288"/>
      <c r="AB5" s="289"/>
      <c r="AC5" s="289"/>
      <c r="AD5" s="289"/>
      <c r="AE5" s="289"/>
      <c r="AF5" s="289"/>
      <c r="AG5" s="289"/>
      <c r="AH5" s="289"/>
      <c r="AI5" s="289"/>
      <c r="AJ5" s="289"/>
      <c r="AK5" s="289"/>
      <c r="AL5" s="289"/>
    </row>
    <row r="6" spans="1:48" ht="15" thickBot="1">
      <c r="A6" s="2154"/>
      <c r="B6" s="2155"/>
      <c r="C6" s="2015" t="s">
        <v>35</v>
      </c>
      <c r="D6" s="1239"/>
      <c r="E6" s="1239"/>
      <c r="F6" s="1239"/>
      <c r="G6" s="1239"/>
      <c r="H6" s="1239"/>
      <c r="I6" s="1239"/>
      <c r="J6" s="1239"/>
      <c r="K6" s="1239"/>
      <c r="L6" s="1239"/>
      <c r="M6" s="1239"/>
      <c r="N6" s="1239"/>
      <c r="O6" s="1239"/>
      <c r="P6" s="1239"/>
      <c r="Q6" s="1239"/>
      <c r="R6" s="1239"/>
      <c r="S6" s="1239"/>
      <c r="T6" s="1239"/>
      <c r="U6" s="1239"/>
      <c r="V6" s="1239"/>
      <c r="W6" s="1239"/>
      <c r="X6" s="1239"/>
      <c r="Y6" s="1239"/>
      <c r="Z6" s="1239"/>
      <c r="AA6" s="290"/>
      <c r="AB6" s="291"/>
      <c r="AC6" s="2015" t="s">
        <v>36</v>
      </c>
      <c r="AD6" s="1239"/>
      <c r="AE6" s="1239"/>
      <c r="AF6" s="1239"/>
      <c r="AG6" s="1239"/>
      <c r="AH6" s="1239"/>
      <c r="AI6" s="1239"/>
      <c r="AJ6" s="1239"/>
      <c r="AK6" s="1239"/>
      <c r="AL6" s="1938"/>
      <c r="AM6" s="289"/>
      <c r="AN6" s="289"/>
      <c r="AO6" s="292"/>
      <c r="AP6" s="292"/>
      <c r="AQ6" s="292"/>
      <c r="AR6" s="292"/>
      <c r="AS6" s="292"/>
      <c r="AT6" s="292"/>
      <c r="AU6" s="292"/>
      <c r="AV6" s="292"/>
    </row>
    <row r="7" spans="1:48" ht="20.25" customHeight="1" thickTop="1">
      <c r="A7" s="2156" t="s">
        <v>126</v>
      </c>
      <c r="B7" s="2157"/>
      <c r="C7" s="2166" t="s">
        <v>649</v>
      </c>
      <c r="D7" s="1985"/>
      <c r="E7" s="1985"/>
      <c r="F7" s="1985"/>
      <c r="G7" s="1985"/>
      <c r="H7" s="1985"/>
      <c r="I7" s="1985"/>
      <c r="J7" s="1985"/>
      <c r="K7" s="1985"/>
      <c r="L7" s="1985"/>
      <c r="M7" s="1985"/>
      <c r="N7" s="1985"/>
      <c r="O7" s="1985"/>
      <c r="P7" s="1985"/>
      <c r="Q7" s="1985"/>
      <c r="R7" s="1985"/>
      <c r="S7" s="1985"/>
      <c r="T7" s="1985"/>
      <c r="U7" s="1985"/>
      <c r="V7" s="1985"/>
      <c r="W7" s="1985"/>
      <c r="X7" s="1985"/>
      <c r="Y7" s="1985"/>
      <c r="Z7" s="1985"/>
      <c r="AA7" s="1985"/>
      <c r="AB7" s="1986"/>
      <c r="AC7" s="293"/>
      <c r="AD7" s="2158">
        <f>IF(【入力シートⅠ】基礎数値!F34&gt;0,"",-【入力シートⅠ】基礎数値!F34)</f>
        <v>0</v>
      </c>
      <c r="AE7" s="2158"/>
      <c r="AF7" s="2158"/>
      <c r="AG7" s="2158"/>
      <c r="AH7" s="2158"/>
      <c r="AI7" s="2158"/>
      <c r="AJ7" s="2158"/>
      <c r="AK7" s="2158"/>
      <c r="AL7" s="294" t="s">
        <v>60</v>
      </c>
      <c r="AM7" s="289"/>
      <c r="AN7" s="289"/>
      <c r="AO7" s="2137"/>
      <c r="AP7" s="2137"/>
      <c r="AQ7" s="2137"/>
      <c r="AR7" s="2137"/>
      <c r="AS7" s="2137"/>
      <c r="AT7" s="2137"/>
      <c r="AU7" s="2137"/>
      <c r="AV7" s="2137"/>
    </row>
    <row r="8" spans="1:48" ht="20.25" customHeight="1">
      <c r="A8" s="2159" t="s">
        <v>127</v>
      </c>
      <c r="B8" s="2160"/>
      <c r="C8" s="2163" t="s">
        <v>633</v>
      </c>
      <c r="D8" s="2164"/>
      <c r="E8" s="2164"/>
      <c r="F8" s="2164"/>
      <c r="G8" s="2164"/>
      <c r="H8" s="2164"/>
      <c r="I8" s="2164"/>
      <c r="J8" s="2164"/>
      <c r="K8" s="2164"/>
      <c r="L8" s="2164"/>
      <c r="M8" s="2164"/>
      <c r="N8" s="2164"/>
      <c r="O8" s="2164"/>
      <c r="P8" s="2164"/>
      <c r="Q8" s="2164"/>
      <c r="R8" s="2164"/>
      <c r="S8" s="2164"/>
      <c r="T8" s="2164"/>
      <c r="U8" s="2164"/>
      <c r="V8" s="2164"/>
      <c r="W8" s="2164"/>
      <c r="X8" s="2164"/>
      <c r="Y8" s="2164"/>
      <c r="Z8" s="2164"/>
      <c r="AA8" s="2164"/>
      <c r="AB8" s="2165"/>
      <c r="AC8" s="295"/>
      <c r="AD8" s="2145">
        <f>【入力シートⅠ】基礎数値!I56</f>
        <v>0</v>
      </c>
      <c r="AE8" s="2145"/>
      <c r="AF8" s="2145"/>
      <c r="AG8" s="2145"/>
      <c r="AH8" s="2145"/>
      <c r="AI8" s="2145"/>
      <c r="AJ8" s="2145"/>
      <c r="AK8" s="2145"/>
      <c r="AL8" s="296" t="s">
        <v>60</v>
      </c>
      <c r="AM8" s="289"/>
      <c r="AN8" s="289"/>
      <c r="AO8" s="292"/>
      <c r="AP8" s="292"/>
      <c r="AQ8" s="292"/>
      <c r="AR8" s="292"/>
      <c r="AS8" s="292"/>
      <c r="AT8" s="292"/>
      <c r="AU8" s="292"/>
      <c r="AV8" s="292"/>
    </row>
    <row r="9" spans="1:48" ht="20.25" customHeight="1">
      <c r="A9" s="2159" t="s">
        <v>128</v>
      </c>
      <c r="B9" s="2160"/>
      <c r="C9" s="2161" t="s">
        <v>99</v>
      </c>
      <c r="D9" s="2161"/>
      <c r="E9" s="2161"/>
      <c r="F9" s="2161"/>
      <c r="G9" s="2161"/>
      <c r="H9" s="2161"/>
      <c r="I9" s="2161"/>
      <c r="J9" s="2161"/>
      <c r="K9" s="2161"/>
      <c r="L9" s="2161"/>
      <c r="M9" s="2161"/>
      <c r="N9" s="2161"/>
      <c r="O9" s="2161"/>
      <c r="P9" s="2161"/>
      <c r="Q9" s="2161"/>
      <c r="R9" s="2161"/>
      <c r="S9" s="2161"/>
      <c r="T9" s="2161"/>
      <c r="U9" s="2161"/>
      <c r="V9" s="2161"/>
      <c r="W9" s="2161"/>
      <c r="X9" s="2161"/>
      <c r="Y9" s="2161"/>
      <c r="Z9" s="2161"/>
      <c r="AA9" s="2161"/>
      <c r="AB9" s="2162"/>
      <c r="AC9" s="295"/>
      <c r="AD9" s="2145">
        <f>【入力シートⅠ】基礎数値!I57</f>
        <v>0</v>
      </c>
      <c r="AE9" s="2145"/>
      <c r="AF9" s="2145"/>
      <c r="AG9" s="2145"/>
      <c r="AH9" s="2145"/>
      <c r="AI9" s="2145"/>
      <c r="AJ9" s="2145"/>
      <c r="AK9" s="2145"/>
      <c r="AL9" s="296" t="s">
        <v>60</v>
      </c>
      <c r="AM9" s="289"/>
      <c r="AN9" s="289"/>
    </row>
    <row r="10" spans="1:48" ht="20.25" customHeight="1">
      <c r="A10" s="2159" t="s">
        <v>129</v>
      </c>
      <c r="B10" s="2160"/>
      <c r="C10" s="2163" t="s">
        <v>100</v>
      </c>
      <c r="D10" s="2164"/>
      <c r="E10" s="2164"/>
      <c r="F10" s="2164"/>
      <c r="G10" s="2164"/>
      <c r="H10" s="2164"/>
      <c r="I10" s="2164"/>
      <c r="J10" s="2164"/>
      <c r="K10" s="2164"/>
      <c r="L10" s="2164"/>
      <c r="M10" s="2164"/>
      <c r="N10" s="2164"/>
      <c r="O10" s="2164"/>
      <c r="P10" s="2164"/>
      <c r="Q10" s="2164"/>
      <c r="R10" s="2164"/>
      <c r="S10" s="2164"/>
      <c r="T10" s="2164"/>
      <c r="U10" s="2164"/>
      <c r="V10" s="2164"/>
      <c r="W10" s="2164"/>
      <c r="X10" s="2164"/>
      <c r="Y10" s="2164"/>
      <c r="Z10" s="2164"/>
      <c r="AA10" s="2164"/>
      <c r="AB10" s="2165"/>
      <c r="AC10" s="295"/>
      <c r="AD10" s="2145">
        <f>【入力シートⅠ】基礎数値!I58</f>
        <v>0</v>
      </c>
      <c r="AE10" s="2145"/>
      <c r="AF10" s="2145"/>
      <c r="AG10" s="2145"/>
      <c r="AH10" s="2145"/>
      <c r="AI10" s="2145"/>
      <c r="AJ10" s="2145"/>
      <c r="AK10" s="2145"/>
      <c r="AL10" s="297" t="s">
        <v>60</v>
      </c>
      <c r="AM10" s="289"/>
      <c r="AN10" s="289"/>
    </row>
    <row r="11" spans="1:48" ht="20.25" customHeight="1">
      <c r="A11" s="2159" t="s">
        <v>130</v>
      </c>
      <c r="B11" s="2160"/>
      <c r="C11" s="2161" t="s">
        <v>363</v>
      </c>
      <c r="D11" s="2161"/>
      <c r="E11" s="2161"/>
      <c r="F11" s="2161"/>
      <c r="G11" s="2161"/>
      <c r="H11" s="2161"/>
      <c r="I11" s="2161"/>
      <c r="J11" s="2161"/>
      <c r="K11" s="2161"/>
      <c r="L11" s="2161"/>
      <c r="M11" s="2161"/>
      <c r="N11" s="2161"/>
      <c r="O11" s="2161"/>
      <c r="P11" s="2161"/>
      <c r="Q11" s="2161"/>
      <c r="R11" s="2161"/>
      <c r="S11" s="2161"/>
      <c r="T11" s="2161"/>
      <c r="U11" s="2161"/>
      <c r="V11" s="2161"/>
      <c r="W11" s="2161"/>
      <c r="X11" s="2161"/>
      <c r="Y11" s="2161"/>
      <c r="Z11" s="2161"/>
      <c r="AA11" s="2161"/>
      <c r="AB11" s="2162"/>
      <c r="AC11" s="295"/>
      <c r="AD11" s="2145">
        <f>【入力シートⅠ】基礎数値!I59</f>
        <v>0</v>
      </c>
      <c r="AE11" s="2145"/>
      <c r="AF11" s="2145"/>
      <c r="AG11" s="2145"/>
      <c r="AH11" s="2145"/>
      <c r="AI11" s="2145"/>
      <c r="AJ11" s="2145"/>
      <c r="AK11" s="2145"/>
      <c r="AL11" s="297" t="s">
        <v>60</v>
      </c>
      <c r="AM11" s="289"/>
      <c r="AN11" s="289"/>
    </row>
    <row r="12" spans="1:48" ht="20.25" customHeight="1" thickBot="1">
      <c r="A12" s="2170" t="s">
        <v>379</v>
      </c>
      <c r="B12" s="2171"/>
      <c r="C12" s="2171"/>
      <c r="D12" s="2171"/>
      <c r="E12" s="2171"/>
      <c r="F12" s="2171"/>
      <c r="G12" s="2171"/>
      <c r="H12" s="2171"/>
      <c r="I12" s="2171"/>
      <c r="J12" s="2171"/>
      <c r="K12" s="2171"/>
      <c r="L12" s="2171"/>
      <c r="M12" s="2171"/>
      <c r="N12" s="2171"/>
      <c r="O12" s="2171"/>
      <c r="P12" s="2171"/>
      <c r="Q12" s="2171"/>
      <c r="R12" s="2171"/>
      <c r="S12" s="2171"/>
      <c r="T12" s="2171"/>
      <c r="U12" s="2171"/>
      <c r="V12" s="2171"/>
      <c r="W12" s="2171"/>
      <c r="X12" s="2171"/>
      <c r="Y12" s="2171"/>
      <c r="Z12" s="2171"/>
      <c r="AA12" s="2171"/>
      <c r="AB12" s="2171"/>
      <c r="AC12" s="2172"/>
      <c r="AD12" s="2172"/>
      <c r="AE12" s="2172"/>
      <c r="AF12" s="2172"/>
      <c r="AG12" s="2172"/>
      <c r="AH12" s="2172"/>
      <c r="AI12" s="2172"/>
      <c r="AJ12" s="2172"/>
      <c r="AK12" s="2172"/>
      <c r="AL12" s="2173"/>
      <c r="AM12" s="289"/>
      <c r="AN12" s="289"/>
    </row>
    <row r="13" spans="1:48" ht="20.25" customHeight="1" thickTop="1" thickBot="1">
      <c r="A13" s="2139" t="s">
        <v>131</v>
      </c>
      <c r="B13" s="2140"/>
      <c r="C13" s="2141" t="s">
        <v>125</v>
      </c>
      <c r="D13" s="2141"/>
      <c r="E13" s="2141"/>
      <c r="F13" s="2141"/>
      <c r="G13" s="2141"/>
      <c r="H13" s="2141"/>
      <c r="I13" s="2141"/>
      <c r="J13" s="2141"/>
      <c r="K13" s="2141"/>
      <c r="L13" s="2141"/>
      <c r="M13" s="2141"/>
      <c r="N13" s="2141"/>
      <c r="O13" s="2141"/>
      <c r="P13" s="2141"/>
      <c r="Q13" s="2141"/>
      <c r="R13" s="2141"/>
      <c r="S13" s="2141"/>
      <c r="T13" s="2141"/>
      <c r="U13" s="2141"/>
      <c r="V13" s="2141"/>
      <c r="W13" s="2141"/>
      <c r="X13" s="2141"/>
      <c r="Y13" s="2141"/>
      <c r="Z13" s="2141"/>
      <c r="AA13" s="298"/>
      <c r="AB13" s="298"/>
      <c r="AC13" s="299"/>
      <c r="AD13" s="2142">
        <f>SUM(AD7:AK11)</f>
        <v>0</v>
      </c>
      <c r="AE13" s="2142"/>
      <c r="AF13" s="2142"/>
      <c r="AG13" s="2142"/>
      <c r="AH13" s="2142"/>
      <c r="AI13" s="2142"/>
      <c r="AJ13" s="2142"/>
      <c r="AK13" s="2142"/>
      <c r="AL13" s="300" t="s">
        <v>60</v>
      </c>
      <c r="AM13" s="289"/>
      <c r="AN13" s="289"/>
    </row>
    <row r="14" spans="1:48" ht="20.25" customHeight="1" thickTop="1">
      <c r="A14" s="2143" t="s">
        <v>132</v>
      </c>
      <c r="B14" s="2144"/>
      <c r="C14" s="1927" t="s">
        <v>650</v>
      </c>
      <c r="D14" s="1927"/>
      <c r="E14" s="1927"/>
      <c r="F14" s="1927"/>
      <c r="G14" s="1927"/>
      <c r="H14" s="1927"/>
      <c r="I14" s="1927"/>
      <c r="J14" s="1927"/>
      <c r="K14" s="1927"/>
      <c r="L14" s="1927"/>
      <c r="M14" s="1927"/>
      <c r="N14" s="1927"/>
      <c r="O14" s="1927"/>
      <c r="P14" s="1927"/>
      <c r="Q14" s="1927"/>
      <c r="R14" s="1927"/>
      <c r="S14" s="1927"/>
      <c r="T14" s="1927"/>
      <c r="U14" s="1927"/>
      <c r="V14" s="1927"/>
      <c r="W14" s="1927"/>
      <c r="X14" s="1927"/>
      <c r="Y14" s="1927"/>
      <c r="Z14" s="1927"/>
      <c r="AA14" s="301"/>
      <c r="AB14" s="302"/>
      <c r="AC14" s="295"/>
      <c r="AD14" s="2145">
        <f>+【入力シートⅠ】基礎数値!F67</f>
        <v>0</v>
      </c>
      <c r="AE14" s="2145"/>
      <c r="AF14" s="2145"/>
      <c r="AG14" s="2145"/>
      <c r="AH14" s="2145"/>
      <c r="AI14" s="2145"/>
      <c r="AJ14" s="2145"/>
      <c r="AK14" s="2145"/>
      <c r="AL14" s="296" t="s">
        <v>60</v>
      </c>
      <c r="AM14" s="289"/>
      <c r="AN14" s="289"/>
    </row>
    <row r="15" spans="1:48" ht="20.25" customHeight="1" thickBot="1">
      <c r="A15" s="2174" t="s">
        <v>133</v>
      </c>
      <c r="B15" s="1369"/>
      <c r="C15" s="1929" t="s">
        <v>134</v>
      </c>
      <c r="D15" s="1929"/>
      <c r="E15" s="1929"/>
      <c r="F15" s="1929"/>
      <c r="G15" s="1929"/>
      <c r="H15" s="1929"/>
      <c r="I15" s="1929"/>
      <c r="J15" s="1929"/>
      <c r="K15" s="1929"/>
      <c r="L15" s="1929"/>
      <c r="M15" s="1929"/>
      <c r="N15" s="1929"/>
      <c r="O15" s="1929"/>
      <c r="P15" s="1929"/>
      <c r="Q15" s="1929"/>
      <c r="R15" s="1929"/>
      <c r="S15" s="1929"/>
      <c r="T15" s="1929"/>
      <c r="U15" s="1929"/>
      <c r="V15" s="1929"/>
      <c r="W15" s="1929"/>
      <c r="X15" s="1929"/>
      <c r="Y15" s="1929"/>
      <c r="Z15" s="1929"/>
      <c r="AA15" s="303"/>
      <c r="AB15" s="304"/>
      <c r="AC15" s="305"/>
      <c r="AD15" s="1930">
        <f>AD14*0.03</f>
        <v>0</v>
      </c>
      <c r="AE15" s="1930"/>
      <c r="AF15" s="1930"/>
      <c r="AG15" s="1930"/>
      <c r="AH15" s="1930"/>
      <c r="AI15" s="1930"/>
      <c r="AJ15" s="1930"/>
      <c r="AK15" s="1930"/>
      <c r="AL15" s="306" t="s">
        <v>60</v>
      </c>
      <c r="AM15" s="289"/>
      <c r="AN15" s="289"/>
    </row>
    <row r="16" spans="1:48" ht="14.25" customHeight="1">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row>
    <row r="17" spans="1:38" ht="21" customHeight="1">
      <c r="A17" s="1392" t="s">
        <v>37</v>
      </c>
      <c r="B17" s="1392"/>
      <c r="C17" s="1392"/>
      <c r="D17" s="1392"/>
      <c r="E17" s="1392"/>
      <c r="F17" s="1392"/>
      <c r="G17" s="1392"/>
      <c r="H17" s="1392"/>
      <c r="I17" s="1392"/>
      <c r="J17" s="1392"/>
      <c r="K17" s="1392"/>
      <c r="L17" s="1392"/>
      <c r="M17" s="1392"/>
      <c r="N17" s="1392"/>
      <c r="O17" s="1392"/>
      <c r="P17" s="1392"/>
      <c r="Q17" s="1392"/>
      <c r="R17" s="1392"/>
      <c r="S17" s="1392"/>
      <c r="T17" s="1392"/>
      <c r="U17" s="1392"/>
      <c r="V17" s="1392"/>
      <c r="W17" s="1392"/>
      <c r="X17" s="1392"/>
      <c r="Y17" s="1392"/>
      <c r="Z17" s="1392"/>
      <c r="AA17" s="1392"/>
      <c r="AB17" s="1392"/>
      <c r="AC17" s="1392"/>
      <c r="AD17" s="1392"/>
      <c r="AE17" s="1392"/>
      <c r="AF17" s="1392"/>
      <c r="AG17" s="1392"/>
      <c r="AH17" s="1392"/>
      <c r="AI17" s="1392"/>
      <c r="AJ17" s="1392"/>
      <c r="AK17" s="1392"/>
      <c r="AL17" s="1392"/>
    </row>
    <row r="18" spans="1:38" ht="4.5" customHeight="1" thickBot="1">
      <c r="A18" s="285"/>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row>
    <row r="19" spans="1:38" ht="21" customHeight="1">
      <c r="A19" s="2146" t="s">
        <v>259</v>
      </c>
      <c r="B19" s="2147"/>
      <c r="C19" s="1387" t="s">
        <v>38</v>
      </c>
      <c r="D19" s="1895"/>
      <c r="E19" s="1895"/>
      <c r="F19" s="1895"/>
      <c r="G19" s="1895"/>
      <c r="H19" s="1895"/>
      <c r="I19" s="1895"/>
      <c r="J19" s="1895"/>
      <c r="K19" s="1895"/>
      <c r="L19" s="1895"/>
      <c r="M19" s="1895"/>
      <c r="N19" s="1895"/>
      <c r="O19" s="1895"/>
      <c r="P19" s="1896" t="s">
        <v>39</v>
      </c>
      <c r="Q19" s="1387"/>
      <c r="R19" s="1387"/>
      <c r="S19" s="1387"/>
      <c r="T19" s="1387"/>
      <c r="U19" s="1387"/>
      <c r="V19" s="1387"/>
      <c r="W19" s="1387"/>
      <c r="X19" s="1387"/>
      <c r="Y19" s="1387"/>
      <c r="Z19" s="1387"/>
      <c r="AA19" s="1388"/>
      <c r="AB19" s="1901" t="s">
        <v>573</v>
      </c>
      <c r="AC19" s="1902"/>
      <c r="AD19" s="1387" t="s">
        <v>40</v>
      </c>
      <c r="AE19" s="1387"/>
      <c r="AF19" s="1387"/>
      <c r="AG19" s="1387"/>
      <c r="AH19" s="1387"/>
      <c r="AI19" s="1387"/>
      <c r="AJ19" s="1387"/>
      <c r="AK19" s="1387"/>
      <c r="AL19" s="1903"/>
    </row>
    <row r="20" spans="1:38" ht="20.25" customHeight="1">
      <c r="A20" s="2148"/>
      <c r="B20" s="2149"/>
      <c r="C20" s="2167" t="s">
        <v>183</v>
      </c>
      <c r="D20" s="2167"/>
      <c r="E20" s="2167"/>
      <c r="F20" s="2167"/>
      <c r="G20" s="2167"/>
      <c r="H20" s="2167"/>
      <c r="I20" s="2167"/>
      <c r="J20" s="2167"/>
      <c r="K20" s="2167"/>
      <c r="L20" s="2167"/>
      <c r="M20" s="2167"/>
      <c r="N20" s="2167"/>
      <c r="O20" s="2168"/>
      <c r="P20" s="2169" t="s">
        <v>260</v>
      </c>
      <c r="Q20" s="2167"/>
      <c r="R20" s="2167"/>
      <c r="S20" s="2167"/>
      <c r="T20" s="2167"/>
      <c r="U20" s="2167"/>
      <c r="V20" s="2167"/>
      <c r="W20" s="2167"/>
      <c r="X20" s="2167"/>
      <c r="Y20" s="2167"/>
      <c r="Z20" s="2167"/>
      <c r="AA20" s="2168"/>
      <c r="AB20" s="1922" t="str">
        <f>IF(D21&gt;=Q21,"OK","超過")</f>
        <v>OK</v>
      </c>
      <c r="AC20" s="1923"/>
      <c r="AD20" s="1908" t="s">
        <v>236</v>
      </c>
      <c r="AE20" s="1908"/>
      <c r="AF20" s="1908"/>
      <c r="AG20" s="1908"/>
      <c r="AH20" s="1908"/>
      <c r="AI20" s="1908"/>
      <c r="AJ20" s="1908"/>
      <c r="AK20" s="1908"/>
      <c r="AL20" s="1909"/>
    </row>
    <row r="21" spans="1:38" ht="21" customHeight="1">
      <c r="A21" s="2148"/>
      <c r="B21" s="2149"/>
      <c r="C21" s="307"/>
      <c r="D21" s="1886">
        <f>'Ｐ８'!AB8</f>
        <v>0</v>
      </c>
      <c r="E21" s="1887"/>
      <c r="F21" s="1887"/>
      <c r="G21" s="1887"/>
      <c r="H21" s="1887"/>
      <c r="I21" s="1887"/>
      <c r="J21" s="1887"/>
      <c r="K21" s="1887"/>
      <c r="L21" s="1887"/>
      <c r="M21" s="1887"/>
      <c r="N21" s="1887"/>
      <c r="O21" s="308" t="s">
        <v>60</v>
      </c>
      <c r="P21" s="309"/>
      <c r="Q21" s="1888">
        <f>'Ｐ８'!AC46</f>
        <v>0</v>
      </c>
      <c r="R21" s="1888"/>
      <c r="S21" s="1888"/>
      <c r="T21" s="1888"/>
      <c r="U21" s="1888"/>
      <c r="V21" s="1888"/>
      <c r="W21" s="1888"/>
      <c r="X21" s="1888"/>
      <c r="Y21" s="1888"/>
      <c r="Z21" s="1888"/>
      <c r="AA21" s="310" t="s">
        <v>60</v>
      </c>
      <c r="AB21" s="1924"/>
      <c r="AC21" s="1925"/>
      <c r="AD21" s="1910"/>
      <c r="AE21" s="1910"/>
      <c r="AF21" s="1910"/>
      <c r="AG21" s="1910"/>
      <c r="AH21" s="1910"/>
      <c r="AI21" s="1910"/>
      <c r="AJ21" s="1910"/>
      <c r="AK21" s="1910"/>
      <c r="AL21" s="1911"/>
    </row>
    <row r="22" spans="1:38" ht="20.25" customHeight="1">
      <c r="A22" s="2148"/>
      <c r="B22" s="2149"/>
      <c r="C22" s="1392" t="s">
        <v>653</v>
      </c>
      <c r="D22" s="1392"/>
      <c r="E22" s="1392"/>
      <c r="F22" s="1392"/>
      <c r="G22" s="1392"/>
      <c r="H22" s="1392"/>
      <c r="I22" s="1392"/>
      <c r="J22" s="1392"/>
      <c r="K22" s="1392"/>
      <c r="L22" s="1392"/>
      <c r="M22" s="1392"/>
      <c r="N22" s="1392"/>
      <c r="O22" s="1392"/>
      <c r="P22" s="1392"/>
      <c r="Q22" s="1392"/>
      <c r="R22" s="1392"/>
      <c r="S22" s="1392"/>
      <c r="T22" s="1392"/>
      <c r="U22" s="1392"/>
      <c r="V22" s="1392"/>
      <c r="W22" s="1392"/>
      <c r="X22" s="1392"/>
      <c r="Y22" s="1392"/>
      <c r="Z22" s="1392"/>
      <c r="AA22" s="1392"/>
      <c r="AB22" s="1392"/>
      <c r="AC22" s="1392"/>
      <c r="AD22" s="1392"/>
      <c r="AE22" s="1392"/>
      <c r="AF22" s="1392"/>
      <c r="AG22" s="1392"/>
      <c r="AH22" s="1392"/>
      <c r="AI22" s="1392"/>
      <c r="AJ22" s="1392"/>
      <c r="AK22" s="1392"/>
      <c r="AL22" s="1918"/>
    </row>
    <row r="23" spans="1:38" ht="3.75" customHeight="1">
      <c r="A23" s="2148"/>
      <c r="B23" s="2149"/>
      <c r="C23" s="311"/>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2"/>
    </row>
    <row r="24" spans="1:38" ht="20.25" customHeight="1">
      <c r="A24" s="2148"/>
      <c r="B24" s="2149"/>
      <c r="C24" s="62" t="s">
        <v>113</v>
      </c>
      <c r="D24" s="1234" t="s">
        <v>57</v>
      </c>
      <c r="E24" s="1234"/>
      <c r="F24" s="1234"/>
      <c r="G24" s="1234"/>
      <c r="H24" s="1234"/>
      <c r="I24" s="1234"/>
      <c r="J24" s="1234"/>
      <c r="K24" s="1234"/>
      <c r="L24" s="1234"/>
      <c r="M24" s="1234"/>
      <c r="N24" s="1234"/>
      <c r="O24" s="1234"/>
      <c r="P24" s="313"/>
      <c r="Q24" s="313"/>
      <c r="R24" s="313"/>
      <c r="S24" s="1919" t="s">
        <v>58</v>
      </c>
      <c r="T24" s="1919"/>
      <c r="U24" s="1919"/>
      <c r="V24" s="1919"/>
      <c r="W24" s="1919"/>
      <c r="X24" s="1920"/>
      <c r="Y24" s="1920"/>
      <c r="Z24" s="1920"/>
      <c r="AA24" s="1920"/>
      <c r="AB24" s="1920"/>
      <c r="AC24" s="1920"/>
      <c r="AD24" s="314" t="s">
        <v>60</v>
      </c>
      <c r="AE24" s="285"/>
      <c r="AF24" s="285"/>
      <c r="AG24" s="285"/>
      <c r="AH24" s="285"/>
      <c r="AI24" s="285"/>
      <c r="AJ24" s="285"/>
      <c r="AK24" s="285"/>
      <c r="AL24" s="315"/>
    </row>
    <row r="25" spans="1:38" ht="20.25" customHeight="1">
      <c r="A25" s="2148"/>
      <c r="B25" s="2149"/>
      <c r="C25" s="62" t="s">
        <v>113</v>
      </c>
      <c r="D25" s="313" t="s">
        <v>261</v>
      </c>
      <c r="E25" s="313"/>
      <c r="F25" s="313"/>
      <c r="G25" s="313"/>
      <c r="H25" s="313"/>
      <c r="I25" s="313"/>
      <c r="J25" s="313"/>
      <c r="K25" s="313"/>
      <c r="L25" s="313"/>
      <c r="M25" s="313"/>
      <c r="N25" s="313"/>
      <c r="O25" s="313"/>
      <c r="P25" s="313"/>
      <c r="Q25" s="313"/>
      <c r="R25" s="313"/>
      <c r="S25" s="1919" t="s">
        <v>42</v>
      </c>
      <c r="T25" s="1919"/>
      <c r="U25" s="1919"/>
      <c r="V25" s="1919"/>
      <c r="W25" s="1919"/>
      <c r="X25" s="1921"/>
      <c r="Y25" s="1921"/>
      <c r="Z25" s="1921"/>
      <c r="AA25" s="1921"/>
      <c r="AB25" s="1921"/>
      <c r="AC25" s="1921"/>
      <c r="AD25" s="314" t="s">
        <v>60</v>
      </c>
      <c r="AE25" s="285"/>
      <c r="AF25" s="285"/>
      <c r="AG25" s="285"/>
      <c r="AH25" s="285"/>
      <c r="AI25" s="285"/>
      <c r="AJ25" s="285"/>
      <c r="AK25" s="285"/>
      <c r="AL25" s="315"/>
    </row>
    <row r="26" spans="1:38" ht="20.25" customHeight="1">
      <c r="A26" s="2148"/>
      <c r="B26" s="2149"/>
      <c r="C26" s="62" t="s">
        <v>113</v>
      </c>
      <c r="D26" s="1234" t="s">
        <v>69</v>
      </c>
      <c r="E26" s="1234"/>
      <c r="F26" s="1234"/>
      <c r="G26" s="1234"/>
      <c r="H26" s="1234"/>
      <c r="I26" s="1234"/>
      <c r="J26" s="1234"/>
      <c r="K26" s="1234"/>
      <c r="L26" s="1234"/>
      <c r="M26" s="1234"/>
      <c r="N26" s="1234"/>
      <c r="O26" s="1234"/>
      <c r="P26" s="1234"/>
      <c r="Q26" s="1234"/>
      <c r="R26" s="1234"/>
      <c r="S26" s="1234"/>
      <c r="T26" s="1234"/>
      <c r="U26" s="1234"/>
      <c r="V26" s="1234"/>
      <c r="W26" s="1234"/>
      <c r="X26" s="1234"/>
      <c r="Y26" s="1234"/>
      <c r="Z26" s="1234"/>
      <c r="AA26" s="1234"/>
      <c r="AB26" s="1234"/>
      <c r="AC26" s="1234"/>
      <c r="AD26" s="1234"/>
      <c r="AE26" s="1234"/>
      <c r="AF26" s="1234"/>
      <c r="AG26" s="1234"/>
      <c r="AH26" s="1234"/>
      <c r="AI26" s="1234"/>
      <c r="AJ26" s="1234"/>
      <c r="AK26" s="1234"/>
      <c r="AL26" s="1892"/>
    </row>
    <row r="27" spans="1:38" ht="10.5" customHeight="1">
      <c r="A27" s="2148"/>
      <c r="B27" s="2149"/>
      <c r="C27" s="285"/>
      <c r="D27" s="316"/>
      <c r="E27" s="1893"/>
      <c r="F27" s="1893"/>
      <c r="G27" s="1893"/>
      <c r="H27" s="1893"/>
      <c r="I27" s="1893"/>
      <c r="J27" s="1893"/>
      <c r="K27" s="1893"/>
      <c r="L27" s="1893"/>
      <c r="M27" s="1893"/>
      <c r="N27" s="1893"/>
      <c r="O27" s="1893"/>
      <c r="P27" s="1893"/>
      <c r="Q27" s="1893"/>
      <c r="R27" s="1893"/>
      <c r="S27" s="1893"/>
      <c r="T27" s="1893"/>
      <c r="U27" s="1893"/>
      <c r="V27" s="1893"/>
      <c r="W27" s="1893"/>
      <c r="X27" s="1893"/>
      <c r="Y27" s="1893"/>
      <c r="Z27" s="1893"/>
      <c r="AA27" s="1893"/>
      <c r="AB27" s="1893"/>
      <c r="AC27" s="1893"/>
      <c r="AD27" s="1893"/>
      <c r="AE27" s="1893"/>
      <c r="AF27" s="1893"/>
      <c r="AG27" s="1893"/>
      <c r="AH27" s="1893"/>
      <c r="AI27" s="1893"/>
      <c r="AJ27" s="1893"/>
      <c r="AK27" s="316"/>
      <c r="AL27" s="317"/>
    </row>
    <row r="28" spans="1:38" ht="15" customHeight="1">
      <c r="A28" s="2148"/>
      <c r="B28" s="2149"/>
      <c r="C28" s="285"/>
      <c r="D28" s="316"/>
      <c r="E28" s="1893"/>
      <c r="F28" s="1893"/>
      <c r="G28" s="1893"/>
      <c r="H28" s="1893"/>
      <c r="I28" s="1893"/>
      <c r="J28" s="1893"/>
      <c r="K28" s="1893"/>
      <c r="L28" s="1893"/>
      <c r="M28" s="1893"/>
      <c r="N28" s="1893"/>
      <c r="O28" s="1893"/>
      <c r="P28" s="1893"/>
      <c r="Q28" s="1893"/>
      <c r="R28" s="1893"/>
      <c r="S28" s="1893"/>
      <c r="T28" s="1893"/>
      <c r="U28" s="1893"/>
      <c r="V28" s="1893"/>
      <c r="W28" s="1893"/>
      <c r="X28" s="1893"/>
      <c r="Y28" s="1893"/>
      <c r="Z28" s="1893"/>
      <c r="AA28" s="1893"/>
      <c r="AB28" s="1893"/>
      <c r="AC28" s="1893"/>
      <c r="AD28" s="1893"/>
      <c r="AE28" s="1893"/>
      <c r="AF28" s="1893"/>
      <c r="AG28" s="1893"/>
      <c r="AH28" s="1893"/>
      <c r="AI28" s="1893"/>
      <c r="AJ28" s="1893"/>
      <c r="AK28" s="316"/>
      <c r="AL28" s="317"/>
    </row>
    <row r="29" spans="1:38" ht="4.5" customHeight="1" thickBot="1">
      <c r="A29" s="2148"/>
      <c r="B29" s="2149"/>
      <c r="E29" s="2138"/>
      <c r="F29" s="2138"/>
      <c r="G29" s="2138"/>
      <c r="H29" s="2138"/>
      <c r="I29" s="2138"/>
      <c r="J29" s="2138"/>
      <c r="K29" s="2138"/>
      <c r="L29" s="2138"/>
      <c r="M29" s="2138"/>
      <c r="N29" s="2138"/>
      <c r="O29" s="2138"/>
      <c r="P29" s="2138"/>
      <c r="Q29" s="2138"/>
      <c r="R29" s="2138"/>
      <c r="S29" s="2138"/>
      <c r="T29" s="2138"/>
      <c r="U29" s="2138"/>
      <c r="V29" s="2138"/>
      <c r="W29" s="2138"/>
      <c r="X29" s="2138"/>
      <c r="Y29" s="2138"/>
      <c r="Z29" s="2138"/>
      <c r="AA29" s="2138"/>
      <c r="AB29" s="2138"/>
      <c r="AC29" s="2138"/>
      <c r="AD29" s="2138"/>
      <c r="AE29" s="2138"/>
      <c r="AF29" s="2138"/>
      <c r="AG29" s="2138"/>
      <c r="AH29" s="2138"/>
      <c r="AI29" s="2138"/>
      <c r="AJ29" s="2138"/>
      <c r="AK29" s="318"/>
      <c r="AL29" s="319"/>
    </row>
    <row r="30" spans="1:38" ht="23.25" customHeight="1">
      <c r="A30" s="2146" t="s">
        <v>262</v>
      </c>
      <c r="B30" s="2147"/>
      <c r="C30" s="1388" t="s">
        <v>181</v>
      </c>
      <c r="D30" s="2152"/>
      <c r="E30" s="2152"/>
      <c r="F30" s="2152"/>
      <c r="G30" s="2152"/>
      <c r="H30" s="2152"/>
      <c r="I30" s="2152"/>
      <c r="J30" s="2152"/>
      <c r="K30" s="2152"/>
      <c r="L30" s="2152"/>
      <c r="M30" s="2152"/>
      <c r="N30" s="2152"/>
      <c r="O30" s="2152"/>
      <c r="P30" s="2153" t="s">
        <v>178</v>
      </c>
      <c r="Q30" s="2153"/>
      <c r="R30" s="2153"/>
      <c r="S30" s="2153"/>
      <c r="T30" s="2153"/>
      <c r="U30" s="2153"/>
      <c r="V30" s="2153"/>
      <c r="W30" s="2153"/>
      <c r="X30" s="2153"/>
      <c r="Y30" s="2153"/>
      <c r="Z30" s="2153"/>
      <c r="AA30" s="2153"/>
      <c r="AB30" s="1901" t="s">
        <v>573</v>
      </c>
      <c r="AC30" s="1902"/>
      <c r="AD30" s="1896" t="s">
        <v>40</v>
      </c>
      <c r="AE30" s="1387"/>
      <c r="AF30" s="1387"/>
      <c r="AG30" s="1387"/>
      <c r="AH30" s="1387"/>
      <c r="AI30" s="1387"/>
      <c r="AJ30" s="1387"/>
      <c r="AK30" s="1387"/>
      <c r="AL30" s="1903"/>
    </row>
    <row r="31" spans="1:38" ht="20.25" customHeight="1">
      <c r="A31" s="2148"/>
      <c r="B31" s="2149"/>
      <c r="C31" s="2167" t="s">
        <v>184</v>
      </c>
      <c r="D31" s="2178"/>
      <c r="E31" s="2178"/>
      <c r="F31" s="2178"/>
      <c r="G31" s="2178"/>
      <c r="H31" s="2178"/>
      <c r="I31" s="2178"/>
      <c r="J31" s="2178"/>
      <c r="K31" s="2178"/>
      <c r="L31" s="2178"/>
      <c r="M31" s="2178"/>
      <c r="N31" s="2178"/>
      <c r="O31" s="2179"/>
      <c r="P31" s="2169" t="s">
        <v>263</v>
      </c>
      <c r="Q31" s="2167"/>
      <c r="R31" s="2167"/>
      <c r="S31" s="2167"/>
      <c r="T31" s="2167"/>
      <c r="U31" s="2167"/>
      <c r="V31" s="2167"/>
      <c r="W31" s="2167"/>
      <c r="X31" s="2167"/>
      <c r="Y31" s="2167"/>
      <c r="Z31" s="2167"/>
      <c r="AA31" s="2168"/>
      <c r="AB31" s="1922" t="str">
        <f>IF(D32&gt;=Q32,"OK","超過")</f>
        <v>OK</v>
      </c>
      <c r="AC31" s="1923"/>
      <c r="AD31" s="2006" t="s">
        <v>236</v>
      </c>
      <c r="AE31" s="1908"/>
      <c r="AF31" s="1908"/>
      <c r="AG31" s="1908"/>
      <c r="AH31" s="1908"/>
      <c r="AI31" s="1908"/>
      <c r="AJ31" s="1908"/>
      <c r="AK31" s="1908"/>
      <c r="AL31" s="1909"/>
    </row>
    <row r="32" spans="1:38" ht="21" customHeight="1">
      <c r="A32" s="2148"/>
      <c r="B32" s="2149"/>
      <c r="C32" s="307"/>
      <c r="D32" s="1886">
        <f>'Ｐ８'!AB10-Q21</f>
        <v>0</v>
      </c>
      <c r="E32" s="1887"/>
      <c r="F32" s="1887"/>
      <c r="G32" s="1887"/>
      <c r="H32" s="1887"/>
      <c r="I32" s="1887"/>
      <c r="J32" s="1887"/>
      <c r="K32" s="1887"/>
      <c r="L32" s="1887"/>
      <c r="M32" s="1887"/>
      <c r="N32" s="1887"/>
      <c r="O32" s="308" t="s">
        <v>60</v>
      </c>
      <c r="P32" s="309"/>
      <c r="Q32" s="1888">
        <f>'Ｐ８'!AC45</f>
        <v>0</v>
      </c>
      <c r="R32" s="1888"/>
      <c r="S32" s="1888"/>
      <c r="T32" s="1888"/>
      <c r="U32" s="1888"/>
      <c r="V32" s="1888"/>
      <c r="W32" s="1888"/>
      <c r="X32" s="1888"/>
      <c r="Y32" s="1888"/>
      <c r="Z32" s="1888"/>
      <c r="AA32" s="310" t="s">
        <v>60</v>
      </c>
      <c r="AB32" s="1924"/>
      <c r="AC32" s="1925"/>
      <c r="AD32" s="2177"/>
      <c r="AE32" s="1910"/>
      <c r="AF32" s="1910"/>
      <c r="AG32" s="1910"/>
      <c r="AH32" s="1910"/>
      <c r="AI32" s="1910"/>
      <c r="AJ32" s="1910"/>
      <c r="AK32" s="1910"/>
      <c r="AL32" s="1911"/>
    </row>
    <row r="33" spans="1:38" ht="20.25" customHeight="1">
      <c r="A33" s="2148"/>
      <c r="B33" s="2149"/>
      <c r="C33" s="1392" t="s">
        <v>652</v>
      </c>
      <c r="D33" s="1392"/>
      <c r="E33" s="1392"/>
      <c r="F33" s="1392"/>
      <c r="G33" s="1392"/>
      <c r="H33" s="1392"/>
      <c r="I33" s="1392"/>
      <c r="J33" s="1392"/>
      <c r="K33" s="1392"/>
      <c r="L33" s="1392"/>
      <c r="M33" s="1392"/>
      <c r="N33" s="1392"/>
      <c r="O33" s="1392"/>
      <c r="P33" s="1392"/>
      <c r="Q33" s="1392"/>
      <c r="R33" s="1392"/>
      <c r="S33" s="1392"/>
      <c r="T33" s="1392"/>
      <c r="U33" s="1392"/>
      <c r="V33" s="1392"/>
      <c r="W33" s="1392"/>
      <c r="X33" s="1392"/>
      <c r="Y33" s="1392"/>
      <c r="Z33" s="1392"/>
      <c r="AA33" s="1392"/>
      <c r="AB33" s="1392"/>
      <c r="AC33" s="1392"/>
      <c r="AD33" s="1392"/>
      <c r="AE33" s="1392"/>
      <c r="AF33" s="1392"/>
      <c r="AG33" s="1392"/>
      <c r="AH33" s="1392"/>
      <c r="AI33" s="1392"/>
      <c r="AJ33" s="1392"/>
      <c r="AK33" s="1392"/>
      <c r="AL33" s="1918"/>
    </row>
    <row r="34" spans="1:38" ht="3.75" customHeight="1">
      <c r="A34" s="2148"/>
      <c r="B34" s="2149"/>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1"/>
      <c r="AL34" s="312"/>
    </row>
    <row r="35" spans="1:38" ht="20.25" customHeight="1">
      <c r="A35" s="2148"/>
      <c r="B35" s="2149"/>
      <c r="C35" s="62" t="s">
        <v>113</v>
      </c>
      <c r="D35" s="1234" t="s">
        <v>57</v>
      </c>
      <c r="E35" s="1234"/>
      <c r="F35" s="1234"/>
      <c r="G35" s="1234"/>
      <c r="H35" s="1234"/>
      <c r="I35" s="1234"/>
      <c r="J35" s="1234"/>
      <c r="K35" s="1234"/>
      <c r="L35" s="1234"/>
      <c r="M35" s="1234"/>
      <c r="N35" s="1234"/>
      <c r="O35" s="1234"/>
      <c r="P35" s="1919" t="s">
        <v>58</v>
      </c>
      <c r="Q35" s="1919"/>
      <c r="R35" s="1919"/>
      <c r="S35" s="1919"/>
      <c r="T35" s="1919"/>
      <c r="U35" s="1920"/>
      <c r="V35" s="1920"/>
      <c r="W35" s="1920"/>
      <c r="X35" s="1920"/>
      <c r="Y35" s="1920"/>
      <c r="Z35" s="1920"/>
      <c r="AA35" s="314" t="s">
        <v>60</v>
      </c>
      <c r="AB35" s="285"/>
      <c r="AC35" s="285"/>
      <c r="AD35" s="285"/>
      <c r="AE35" s="285"/>
      <c r="AF35" s="285"/>
      <c r="AG35" s="285"/>
      <c r="AH35" s="285"/>
      <c r="AI35" s="285"/>
      <c r="AJ35" s="285"/>
      <c r="AK35" s="285"/>
      <c r="AL35" s="315"/>
    </row>
    <row r="36" spans="1:38" ht="20.25" customHeight="1">
      <c r="A36" s="2148"/>
      <c r="B36" s="2149"/>
      <c r="C36" s="62" t="s">
        <v>113</v>
      </c>
      <c r="D36" s="313" t="s">
        <v>43</v>
      </c>
      <c r="E36" s="313"/>
      <c r="F36" s="313"/>
      <c r="G36" s="313"/>
      <c r="H36" s="313"/>
      <c r="I36" s="313"/>
      <c r="J36" s="313"/>
      <c r="K36" s="313"/>
      <c r="L36" s="313"/>
      <c r="M36" s="313"/>
      <c r="N36" s="313"/>
      <c r="O36" s="313"/>
      <c r="P36" s="1919" t="s">
        <v>42</v>
      </c>
      <c r="Q36" s="1919"/>
      <c r="R36" s="1919"/>
      <c r="S36" s="1919"/>
      <c r="T36" s="1919"/>
      <c r="U36" s="1921"/>
      <c r="V36" s="1921"/>
      <c r="W36" s="1921"/>
      <c r="X36" s="1921"/>
      <c r="Y36" s="1921"/>
      <c r="Z36" s="1921"/>
      <c r="AA36" s="314" t="s">
        <v>60</v>
      </c>
      <c r="AB36" s="285"/>
      <c r="AC36" s="285"/>
      <c r="AD36" s="285"/>
      <c r="AE36" s="285"/>
      <c r="AF36" s="285"/>
      <c r="AG36" s="285"/>
      <c r="AH36" s="285"/>
      <c r="AI36" s="285"/>
      <c r="AJ36" s="285"/>
      <c r="AK36" s="285"/>
      <c r="AL36" s="315"/>
    </row>
    <row r="37" spans="1:38" ht="20.25" customHeight="1">
      <c r="A37" s="2150"/>
      <c r="B37" s="2151"/>
      <c r="C37" s="62" t="s">
        <v>113</v>
      </c>
      <c r="D37" s="1234" t="s">
        <v>69</v>
      </c>
      <c r="E37" s="1234"/>
      <c r="F37" s="1234"/>
      <c r="G37" s="1234"/>
      <c r="H37" s="1234"/>
      <c r="I37" s="1234"/>
      <c r="J37" s="1234"/>
      <c r="K37" s="1234"/>
      <c r="L37" s="1234"/>
      <c r="M37" s="1234"/>
      <c r="N37" s="1234"/>
      <c r="O37" s="1234"/>
      <c r="P37" s="1234"/>
      <c r="Q37" s="1234"/>
      <c r="R37" s="1234"/>
      <c r="S37" s="1234"/>
      <c r="T37" s="1234"/>
      <c r="U37" s="1234"/>
      <c r="V37" s="1234"/>
      <c r="W37" s="1234"/>
      <c r="X37" s="1234"/>
      <c r="Y37" s="1234"/>
      <c r="Z37" s="1234"/>
      <c r="AA37" s="1234"/>
      <c r="AB37" s="1234"/>
      <c r="AC37" s="1234"/>
      <c r="AD37" s="1234"/>
      <c r="AE37" s="1234"/>
      <c r="AF37" s="1234"/>
      <c r="AG37" s="1234"/>
      <c r="AH37" s="1234"/>
      <c r="AI37" s="1234"/>
      <c r="AJ37" s="1234"/>
      <c r="AK37" s="1234"/>
      <c r="AL37" s="1892"/>
    </row>
    <row r="38" spans="1:38" ht="15" customHeight="1">
      <c r="A38" s="2150"/>
      <c r="B38" s="2151"/>
      <c r="C38" s="318"/>
      <c r="D38" s="236"/>
      <c r="E38" s="1893"/>
      <c r="F38" s="1893"/>
      <c r="G38" s="1893"/>
      <c r="H38" s="1893"/>
      <c r="I38" s="1893"/>
      <c r="J38" s="1893"/>
      <c r="K38" s="1893"/>
      <c r="L38" s="1893"/>
      <c r="M38" s="1893"/>
      <c r="N38" s="1893"/>
      <c r="O38" s="1893"/>
      <c r="P38" s="1893"/>
      <c r="Q38" s="1893"/>
      <c r="R38" s="1893"/>
      <c r="S38" s="1893"/>
      <c r="T38" s="1893"/>
      <c r="U38" s="1893"/>
      <c r="V38" s="1893"/>
      <c r="W38" s="1893"/>
      <c r="X38" s="1893"/>
      <c r="Y38" s="1893"/>
      <c r="Z38" s="1893"/>
      <c r="AA38" s="1893"/>
      <c r="AB38" s="1893"/>
      <c r="AC38" s="1893"/>
      <c r="AD38" s="1893"/>
      <c r="AE38" s="1893"/>
      <c r="AF38" s="1893"/>
      <c r="AG38" s="1893"/>
      <c r="AH38" s="1893"/>
      <c r="AI38" s="1893"/>
      <c r="AJ38" s="1893"/>
      <c r="AK38" s="320"/>
      <c r="AL38" s="321"/>
    </row>
    <row r="39" spans="1:38" ht="15" customHeight="1">
      <c r="A39" s="2150"/>
      <c r="B39" s="2151"/>
      <c r="C39" s="318"/>
      <c r="D39" s="236"/>
      <c r="E39" s="1893"/>
      <c r="F39" s="1893"/>
      <c r="G39" s="1893"/>
      <c r="H39" s="1893"/>
      <c r="I39" s="1893"/>
      <c r="J39" s="1893"/>
      <c r="K39" s="1893"/>
      <c r="L39" s="1893"/>
      <c r="M39" s="1893"/>
      <c r="N39" s="1893"/>
      <c r="O39" s="1893"/>
      <c r="P39" s="1893"/>
      <c r="Q39" s="1893"/>
      <c r="R39" s="1893"/>
      <c r="S39" s="1893"/>
      <c r="T39" s="1893"/>
      <c r="U39" s="1893"/>
      <c r="V39" s="1893"/>
      <c r="W39" s="1893"/>
      <c r="X39" s="1893"/>
      <c r="Y39" s="1893"/>
      <c r="Z39" s="1893"/>
      <c r="AA39" s="1893"/>
      <c r="AB39" s="1893"/>
      <c r="AC39" s="1893"/>
      <c r="AD39" s="1893"/>
      <c r="AE39" s="1893"/>
      <c r="AF39" s="1893"/>
      <c r="AG39" s="1893"/>
      <c r="AH39" s="1893"/>
      <c r="AI39" s="1893"/>
      <c r="AJ39" s="1893"/>
      <c r="AK39" s="236"/>
      <c r="AL39" s="315"/>
    </row>
    <row r="40" spans="1:38" ht="4.5" customHeight="1" thickBot="1">
      <c r="A40" s="2150"/>
      <c r="B40" s="2151"/>
      <c r="C40" s="2175"/>
      <c r="D40" s="2175"/>
      <c r="E40" s="2175"/>
      <c r="F40" s="2175"/>
      <c r="G40" s="2175"/>
      <c r="H40" s="2175"/>
      <c r="I40" s="2175"/>
      <c r="J40" s="2175"/>
      <c r="K40" s="2175"/>
      <c r="L40" s="2175"/>
      <c r="M40" s="2175"/>
      <c r="N40" s="2175"/>
      <c r="O40" s="2175"/>
      <c r="P40" s="2175"/>
      <c r="Q40" s="2175"/>
      <c r="R40" s="2175"/>
      <c r="S40" s="2175"/>
      <c r="T40" s="2175"/>
      <c r="U40" s="2175"/>
      <c r="V40" s="2175"/>
      <c r="W40" s="2175"/>
      <c r="X40" s="2175"/>
      <c r="Y40" s="2175"/>
      <c r="Z40" s="2175"/>
      <c r="AA40" s="2175"/>
      <c r="AB40" s="2175"/>
      <c r="AC40" s="2175"/>
      <c r="AD40" s="2175"/>
      <c r="AE40" s="2175"/>
      <c r="AF40" s="2175"/>
      <c r="AG40" s="2175"/>
      <c r="AH40" s="2175"/>
      <c r="AI40" s="2175"/>
      <c r="AJ40" s="2175"/>
      <c r="AK40" s="2175"/>
      <c r="AL40" s="2176"/>
    </row>
    <row r="41" spans="1:38" ht="23.25" customHeight="1">
      <c r="A41" s="2146" t="s">
        <v>101</v>
      </c>
      <c r="B41" s="2147"/>
      <c r="C41" s="1388" t="s">
        <v>264</v>
      </c>
      <c r="D41" s="2153"/>
      <c r="E41" s="2153"/>
      <c r="F41" s="2153"/>
      <c r="G41" s="2153"/>
      <c r="H41" s="2153"/>
      <c r="I41" s="2153"/>
      <c r="J41" s="2153"/>
      <c r="K41" s="2153"/>
      <c r="L41" s="2153"/>
      <c r="M41" s="2153"/>
      <c r="N41" s="2153"/>
      <c r="O41" s="2153"/>
      <c r="P41" s="2153" t="s">
        <v>182</v>
      </c>
      <c r="Q41" s="2153"/>
      <c r="R41" s="2153"/>
      <c r="S41" s="2153"/>
      <c r="T41" s="2153"/>
      <c r="U41" s="2153"/>
      <c r="V41" s="2153"/>
      <c r="W41" s="2153"/>
      <c r="X41" s="2153"/>
      <c r="Y41" s="2153"/>
      <c r="Z41" s="2153"/>
      <c r="AA41" s="2153"/>
      <c r="AB41" s="1901" t="s">
        <v>719</v>
      </c>
      <c r="AC41" s="1902"/>
      <c r="AD41" s="1387" t="s">
        <v>40</v>
      </c>
      <c r="AE41" s="1387"/>
      <c r="AF41" s="1387"/>
      <c r="AG41" s="1387"/>
      <c r="AH41" s="1387"/>
      <c r="AI41" s="1387"/>
      <c r="AJ41" s="1387"/>
      <c r="AK41" s="1387"/>
      <c r="AL41" s="1903"/>
    </row>
    <row r="42" spans="1:38" ht="20.25" customHeight="1">
      <c r="A42" s="2148"/>
      <c r="B42" s="2149"/>
      <c r="C42" s="2167" t="s">
        <v>185</v>
      </c>
      <c r="D42" s="2167"/>
      <c r="E42" s="2167"/>
      <c r="F42" s="2167"/>
      <c r="G42" s="2167"/>
      <c r="H42" s="2167"/>
      <c r="I42" s="2167"/>
      <c r="J42" s="2167"/>
      <c r="K42" s="2167"/>
      <c r="L42" s="2167"/>
      <c r="M42" s="2167"/>
      <c r="N42" s="2167"/>
      <c r="O42" s="2168"/>
      <c r="P42" s="2169" t="s">
        <v>186</v>
      </c>
      <c r="Q42" s="2167"/>
      <c r="R42" s="2167"/>
      <c r="S42" s="2167"/>
      <c r="T42" s="2167"/>
      <c r="U42" s="2167"/>
      <c r="V42" s="2167"/>
      <c r="W42" s="2167"/>
      <c r="X42" s="2167"/>
      <c r="Y42" s="2167"/>
      <c r="Z42" s="2167"/>
      <c r="AA42" s="2168"/>
      <c r="AB42" s="1904" t="str">
        <f>IF(D43&lt;Q43,"必要",IF(SUM(AD8:AK11)&gt;0,"必要","省略可"))</f>
        <v>省略可</v>
      </c>
      <c r="AC42" s="1905"/>
      <c r="AD42" s="1908" t="s">
        <v>236</v>
      </c>
      <c r="AE42" s="1908"/>
      <c r="AF42" s="1908"/>
      <c r="AG42" s="1908"/>
      <c r="AH42" s="1908"/>
      <c r="AI42" s="1908"/>
      <c r="AJ42" s="1908"/>
      <c r="AK42" s="1908"/>
      <c r="AL42" s="1909"/>
    </row>
    <row r="43" spans="1:38" ht="21" customHeight="1">
      <c r="A43" s="2148"/>
      <c r="B43" s="2149"/>
      <c r="C43" s="307"/>
      <c r="D43" s="1886">
        <f>AD15</f>
        <v>0</v>
      </c>
      <c r="E43" s="1887"/>
      <c r="F43" s="1887"/>
      <c r="G43" s="1887"/>
      <c r="H43" s="1887"/>
      <c r="I43" s="1887"/>
      <c r="J43" s="1887"/>
      <c r="K43" s="1887"/>
      <c r="L43" s="1887"/>
      <c r="M43" s="1887"/>
      <c r="N43" s="1887"/>
      <c r="O43" s="308" t="s">
        <v>60</v>
      </c>
      <c r="P43" s="309"/>
      <c r="Q43" s="1888">
        <f>AD13</f>
        <v>0</v>
      </c>
      <c r="R43" s="1888"/>
      <c r="S43" s="1888"/>
      <c r="T43" s="1888"/>
      <c r="U43" s="1888"/>
      <c r="V43" s="1888"/>
      <c r="W43" s="1888"/>
      <c r="X43" s="1888"/>
      <c r="Y43" s="1888"/>
      <c r="Z43" s="1888"/>
      <c r="AA43" s="310" t="s">
        <v>60</v>
      </c>
      <c r="AB43" s="1906"/>
      <c r="AC43" s="1907"/>
      <c r="AD43" s="1910"/>
      <c r="AE43" s="1910"/>
      <c r="AF43" s="1910"/>
      <c r="AG43" s="1910"/>
      <c r="AH43" s="1910"/>
      <c r="AI43" s="1910"/>
      <c r="AJ43" s="1910"/>
      <c r="AK43" s="1910"/>
      <c r="AL43" s="1911"/>
    </row>
    <row r="44" spans="1:38" ht="21" customHeight="1">
      <c r="A44" s="2148"/>
      <c r="B44" s="2149"/>
      <c r="C44" s="2182" t="s">
        <v>734</v>
      </c>
      <c r="D44" s="2182"/>
      <c r="E44" s="2182"/>
      <c r="F44" s="2182"/>
      <c r="G44" s="2182"/>
      <c r="H44" s="2182"/>
      <c r="I44" s="2182"/>
      <c r="J44" s="2182"/>
      <c r="K44" s="2182"/>
      <c r="L44" s="2182"/>
      <c r="M44" s="2182"/>
      <c r="N44" s="2182"/>
      <c r="O44" s="2182"/>
      <c r="P44" s="2182"/>
      <c r="Q44" s="2182"/>
      <c r="R44" s="2182"/>
      <c r="S44" s="2182"/>
      <c r="T44" s="2182"/>
      <c r="U44" s="2182"/>
      <c r="V44" s="2182"/>
      <c r="W44" s="2182"/>
      <c r="X44" s="2182"/>
      <c r="Y44" s="2182"/>
      <c r="Z44" s="2182"/>
      <c r="AA44" s="2182"/>
      <c r="AB44" s="2182"/>
      <c r="AC44" s="2182"/>
      <c r="AD44" s="2182"/>
      <c r="AE44" s="2182"/>
      <c r="AF44" s="2182"/>
      <c r="AG44" s="2182"/>
      <c r="AH44" s="2182"/>
      <c r="AI44" s="2182"/>
      <c r="AJ44" s="2182"/>
      <c r="AK44" s="2182"/>
      <c r="AL44" s="1918"/>
    </row>
    <row r="45" spans="1:38">
      <c r="A45" s="2148"/>
      <c r="B45" s="2149"/>
      <c r="C45" s="292"/>
      <c r="D45" s="322" t="s">
        <v>364</v>
      </c>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2"/>
      <c r="AL45" s="323"/>
    </row>
    <row r="46" spans="1:38" ht="21" customHeight="1">
      <c r="A46" s="2148"/>
      <c r="B46" s="2149"/>
      <c r="C46" s="324"/>
      <c r="D46" s="325"/>
      <c r="E46" s="2183" t="s">
        <v>380</v>
      </c>
      <c r="F46" s="2183"/>
      <c r="G46" s="2183"/>
      <c r="H46" s="2183"/>
      <c r="I46" s="2183"/>
      <c r="J46" s="2183"/>
      <c r="K46" s="2183"/>
      <c r="L46" s="2183"/>
      <c r="M46" s="2183"/>
      <c r="N46" s="2183"/>
      <c r="O46" s="2183"/>
      <c r="P46" s="2183"/>
      <c r="Q46" s="2183"/>
      <c r="R46" s="2183"/>
      <c r="S46" s="2183"/>
      <c r="T46" s="2183"/>
      <c r="U46" s="2183"/>
      <c r="V46" s="2183"/>
      <c r="W46" s="2183"/>
      <c r="X46" s="2183"/>
      <c r="Y46" s="2183"/>
      <c r="Z46" s="2183"/>
      <c r="AA46" s="326"/>
      <c r="AB46" s="2365" t="s">
        <v>113</v>
      </c>
      <c r="AC46" s="2184" t="s">
        <v>270</v>
      </c>
      <c r="AD46" s="2184"/>
      <c r="AE46" s="2184"/>
      <c r="AF46" s="2184"/>
      <c r="AG46" s="2365" t="s">
        <v>113</v>
      </c>
      <c r="AH46" s="2184" t="s">
        <v>271</v>
      </c>
      <c r="AI46" s="2184"/>
      <c r="AJ46" s="2184"/>
      <c r="AK46" s="2184"/>
      <c r="AL46" s="2185"/>
    </row>
    <row r="47" spans="1:38" ht="18" customHeight="1">
      <c r="A47" s="2148"/>
      <c r="B47" s="2149"/>
      <c r="C47" s="292"/>
      <c r="D47" s="292" t="s">
        <v>272</v>
      </c>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327"/>
    </row>
    <row r="48" spans="1:38" ht="35.1" customHeight="1">
      <c r="A48" s="2148"/>
      <c r="B48" s="2149"/>
      <c r="C48" s="324"/>
      <c r="D48" s="328"/>
      <c r="E48" s="1915" t="s">
        <v>646</v>
      </c>
      <c r="F48" s="1915"/>
      <c r="G48" s="1915"/>
      <c r="H48" s="1915"/>
      <c r="I48" s="1915"/>
      <c r="J48" s="1915"/>
      <c r="K48" s="1915"/>
      <c r="L48" s="1915"/>
      <c r="M48" s="1915"/>
      <c r="N48" s="1915"/>
      <c r="O48" s="1915"/>
      <c r="P48" s="1915"/>
      <c r="Q48" s="1915"/>
      <c r="R48" s="1915"/>
      <c r="S48" s="1915"/>
      <c r="T48" s="1915"/>
      <c r="U48" s="1915"/>
      <c r="V48" s="1915"/>
      <c r="W48" s="1915"/>
      <c r="X48" s="1915"/>
      <c r="Y48" s="1915"/>
      <c r="Z48" s="1915"/>
      <c r="AA48" s="329"/>
      <c r="AB48" s="292"/>
      <c r="AC48" s="2365" t="s">
        <v>113</v>
      </c>
      <c r="AD48" s="1916" t="s">
        <v>647</v>
      </c>
      <c r="AE48" s="1916"/>
      <c r="AF48" s="1916"/>
      <c r="AG48" s="2365" t="s">
        <v>113</v>
      </c>
      <c r="AH48" s="1916" t="s">
        <v>648</v>
      </c>
      <c r="AI48" s="1916"/>
      <c r="AJ48" s="1916"/>
      <c r="AK48" s="1916"/>
      <c r="AL48" s="1917"/>
    </row>
    <row r="49" spans="1:38" ht="35.1" customHeight="1" thickBot="1">
      <c r="A49" s="2180"/>
      <c r="B49" s="2181"/>
      <c r="C49" s="330"/>
      <c r="D49" s="331"/>
      <c r="E49" s="1912" t="s">
        <v>732</v>
      </c>
      <c r="F49" s="1912"/>
      <c r="G49" s="1912"/>
      <c r="H49" s="1912"/>
      <c r="I49" s="1912"/>
      <c r="J49" s="1912"/>
      <c r="K49" s="1912"/>
      <c r="L49" s="1912"/>
      <c r="M49" s="1912"/>
      <c r="N49" s="1912"/>
      <c r="O49" s="1912"/>
      <c r="P49" s="1912"/>
      <c r="Q49" s="1912"/>
      <c r="R49" s="1912"/>
      <c r="S49" s="1912"/>
      <c r="T49" s="1912"/>
      <c r="U49" s="1912"/>
      <c r="V49" s="1912"/>
      <c r="W49" s="1912"/>
      <c r="X49" s="1912"/>
      <c r="Y49" s="1912"/>
      <c r="Z49" s="1912"/>
      <c r="AA49" s="2366" t="s">
        <v>113</v>
      </c>
      <c r="AB49" s="1913" t="s">
        <v>714</v>
      </c>
      <c r="AC49" s="1913"/>
      <c r="AD49" s="1913"/>
      <c r="AE49" s="2366" t="s">
        <v>113</v>
      </c>
      <c r="AF49" s="1913" t="s">
        <v>716</v>
      </c>
      <c r="AG49" s="1913"/>
      <c r="AH49" s="1913"/>
      <c r="AI49" s="2366" t="s">
        <v>113</v>
      </c>
      <c r="AJ49" s="1913" t="s">
        <v>715</v>
      </c>
      <c r="AK49" s="1913"/>
      <c r="AL49" s="1914"/>
    </row>
    <row r="50" spans="1:38" ht="18" customHeight="1">
      <c r="B50" s="332"/>
    </row>
    <row r="51" spans="1:38" ht="18" customHeight="1"/>
    <row r="81" spans="1:38" ht="14.25">
      <c r="C81" s="333"/>
      <c r="D81" s="333"/>
      <c r="E81" s="333"/>
      <c r="F81" s="333"/>
      <c r="G81" s="333"/>
      <c r="H81" s="333"/>
      <c r="I81" s="334"/>
      <c r="J81" s="334"/>
      <c r="K81" s="334"/>
      <c r="L81" s="334"/>
      <c r="M81" s="334"/>
      <c r="N81" s="334"/>
      <c r="O81" s="334"/>
      <c r="P81" s="333"/>
      <c r="Q81" s="333"/>
      <c r="R81" s="333"/>
      <c r="S81" s="333"/>
      <c r="T81" s="333"/>
      <c r="U81" s="334"/>
      <c r="V81" s="334"/>
      <c r="W81" s="334"/>
      <c r="X81" s="334"/>
      <c r="Y81" s="334"/>
      <c r="Z81" s="334"/>
      <c r="AA81" s="334"/>
      <c r="AB81" s="334"/>
      <c r="AC81" s="334"/>
      <c r="AD81" s="334"/>
      <c r="AE81" s="334"/>
      <c r="AF81" s="334"/>
      <c r="AG81" s="334"/>
      <c r="AH81" s="334"/>
      <c r="AI81" s="335"/>
      <c r="AJ81" s="335"/>
      <c r="AK81" s="335"/>
      <c r="AL81" s="335"/>
    </row>
    <row r="83" spans="1:38" ht="15" customHeight="1">
      <c r="A83" s="334"/>
      <c r="B83" s="336"/>
    </row>
  </sheetData>
  <mergeCells count="95">
    <mergeCell ref="A41:B49"/>
    <mergeCell ref="A19:B29"/>
    <mergeCell ref="C44:AL44"/>
    <mergeCell ref="C42:O42"/>
    <mergeCell ref="P42:AA42"/>
    <mergeCell ref="D43:N43"/>
    <mergeCell ref="Q43:Z43"/>
    <mergeCell ref="C41:O41"/>
    <mergeCell ref="P41:AA41"/>
    <mergeCell ref="P36:T36"/>
    <mergeCell ref="U36:Z36"/>
    <mergeCell ref="D26:AL26"/>
    <mergeCell ref="E46:Z46"/>
    <mergeCell ref="AC46:AF46"/>
    <mergeCell ref="AH46:AL46"/>
    <mergeCell ref="C33:AL33"/>
    <mergeCell ref="D35:O35"/>
    <mergeCell ref="P35:T35"/>
    <mergeCell ref="U35:Z35"/>
    <mergeCell ref="D37:AL37"/>
    <mergeCell ref="AB41:AC41"/>
    <mergeCell ref="AD41:AL41"/>
    <mergeCell ref="AB42:AC43"/>
    <mergeCell ref="AD42:AL43"/>
    <mergeCell ref="A15:B15"/>
    <mergeCell ref="C15:Z15"/>
    <mergeCell ref="AD15:AK15"/>
    <mergeCell ref="A17:AL17"/>
    <mergeCell ref="C19:O19"/>
    <mergeCell ref="P19:AA19"/>
    <mergeCell ref="AD19:AL19"/>
    <mergeCell ref="C40:AL40"/>
    <mergeCell ref="E27:AJ28"/>
    <mergeCell ref="E38:AJ39"/>
    <mergeCell ref="AD31:AL32"/>
    <mergeCell ref="AB31:AC32"/>
    <mergeCell ref="C31:O31"/>
    <mergeCell ref="P31:AA31"/>
    <mergeCell ref="D21:N21"/>
    <mergeCell ref="A10:B10"/>
    <mergeCell ref="AD10:AK10"/>
    <mergeCell ref="A11:B11"/>
    <mergeCell ref="C11:AB11"/>
    <mergeCell ref="AD11:AK11"/>
    <mergeCell ref="C10:AB10"/>
    <mergeCell ref="C20:O20"/>
    <mergeCell ref="P20:AA20"/>
    <mergeCell ref="A12:AL12"/>
    <mergeCell ref="A7:B7"/>
    <mergeCell ref="AD7:AK7"/>
    <mergeCell ref="A8:B8"/>
    <mergeCell ref="AD8:AK8"/>
    <mergeCell ref="A9:B9"/>
    <mergeCell ref="AD9:AK9"/>
    <mergeCell ref="C9:AB9"/>
    <mergeCell ref="C8:AB8"/>
    <mergeCell ref="C7:AB7"/>
    <mergeCell ref="A1:AC1"/>
    <mergeCell ref="A2:AC2"/>
    <mergeCell ref="A4:AL4"/>
    <mergeCell ref="A6:B6"/>
    <mergeCell ref="C6:Z6"/>
    <mergeCell ref="AC6:AL6"/>
    <mergeCell ref="E29:AJ29"/>
    <mergeCell ref="E49:Z49"/>
    <mergeCell ref="A13:B13"/>
    <mergeCell ref="C13:Z13"/>
    <mergeCell ref="AD13:AK13"/>
    <mergeCell ref="A14:B14"/>
    <mergeCell ref="C14:Z14"/>
    <mergeCell ref="AD14:AK14"/>
    <mergeCell ref="Q21:Z21"/>
    <mergeCell ref="A30:B40"/>
    <mergeCell ref="C30:O30"/>
    <mergeCell ref="P30:AA30"/>
    <mergeCell ref="E48:Z48"/>
    <mergeCell ref="AH48:AL48"/>
    <mergeCell ref="D32:N32"/>
    <mergeCell ref="Q32:Z32"/>
    <mergeCell ref="AJ49:AL49"/>
    <mergeCell ref="AD48:AF48"/>
    <mergeCell ref="AB49:AD49"/>
    <mergeCell ref="AF49:AH49"/>
    <mergeCell ref="AO7:AV7"/>
    <mergeCell ref="AD20:AL21"/>
    <mergeCell ref="AB20:AC21"/>
    <mergeCell ref="AB19:AC19"/>
    <mergeCell ref="AB30:AC30"/>
    <mergeCell ref="AD30:AL30"/>
    <mergeCell ref="C22:AL22"/>
    <mergeCell ref="D24:O24"/>
    <mergeCell ref="S24:W24"/>
    <mergeCell ref="X24:AC24"/>
    <mergeCell ref="S25:W25"/>
    <mergeCell ref="X25:AC25"/>
  </mergeCells>
  <phoneticPr fontId="10"/>
  <conditionalFormatting sqref="AB20:AC21">
    <cfRule type="containsText" dxfId="13" priority="3" operator="containsText" text="超過">
      <formula>NOT(ISERROR(SEARCH("超過",AB20)))</formula>
    </cfRule>
  </conditionalFormatting>
  <conditionalFormatting sqref="AB31:AC32">
    <cfRule type="containsText" dxfId="12" priority="2" operator="containsText" text="超過">
      <formula>NOT(ISERROR(SEARCH("超過",AB31)))</formula>
    </cfRule>
  </conditionalFormatting>
  <conditionalFormatting sqref="AB42:AC43">
    <cfRule type="containsText" dxfId="11" priority="1" operator="containsText" text="超過">
      <formula>NOT(ISERROR(SEARCH("超過",AB42)))</formula>
    </cfRule>
  </conditionalFormatting>
  <dataValidations count="1">
    <dataValidation type="list" allowBlank="1" showInputMessage="1" showErrorMessage="1" sqref="C24:C26 C35:C37 AG46 AB46 AE49 AG48 AA49 AC48 AI49" xr:uid="{00000000-0002-0000-0A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94" orientation="portrait" r:id="rId1"/>
  <headerFooter alignWithMargins="0">
    <oddFooter>&amp;C-会計&amp;A-</oddFooter>
  </headerFooter>
  <ignoredErrors>
    <ignoredError sqref="AD8:AD11"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61"/>
  <sheetViews>
    <sheetView view="pageBreakPreview" zoomScaleNormal="100" zoomScaleSheetLayoutView="100" workbookViewId="0">
      <selection activeCell="AA53" sqref="AA53:AA54"/>
    </sheetView>
  </sheetViews>
  <sheetFormatPr defaultColWidth="9" defaultRowHeight="13.5"/>
  <cols>
    <col min="1" max="3" width="3.125" style="284" customWidth="1"/>
    <col min="4" max="18" width="2.625" style="284" customWidth="1"/>
    <col min="19" max="19" width="3.625" style="284" customWidth="1"/>
    <col min="20" max="26" width="2.625" style="284" customWidth="1"/>
    <col min="27" max="27" width="3" style="284" customWidth="1"/>
    <col min="28" max="31" width="2.625" style="284" customWidth="1"/>
    <col min="32" max="32" width="3" style="284" customWidth="1"/>
    <col min="33" max="37" width="2.625" style="284" customWidth="1"/>
    <col min="38" max="41" width="2.5" style="284" customWidth="1"/>
    <col min="42" max="72" width="2.625" style="284" customWidth="1"/>
    <col min="73" max="16384" width="9" style="284"/>
  </cols>
  <sheetData>
    <row r="1" spans="1:37" ht="18.75" customHeight="1">
      <c r="A1" s="1242" t="s">
        <v>137</v>
      </c>
      <c r="B1" s="1242"/>
      <c r="C1" s="1242"/>
      <c r="D1" s="1242"/>
      <c r="E1" s="1242"/>
      <c r="F1" s="1242"/>
      <c r="G1" s="1242"/>
      <c r="H1" s="1242"/>
      <c r="I1" s="1242"/>
      <c r="J1" s="1242"/>
      <c r="K1" s="1242"/>
      <c r="L1" s="1242"/>
      <c r="M1" s="1242"/>
      <c r="N1" s="1242"/>
      <c r="O1" s="1242"/>
      <c r="P1" s="1242"/>
      <c r="Q1" s="1242"/>
      <c r="R1" s="1242"/>
      <c r="S1" s="1242"/>
      <c r="T1" s="1242"/>
      <c r="U1" s="1242"/>
      <c r="V1" s="1242"/>
      <c r="W1" s="1242"/>
      <c r="X1" s="1242"/>
      <c r="Y1" s="1242"/>
      <c r="Z1" s="1242"/>
      <c r="AA1" s="1242"/>
      <c r="AB1" s="1242"/>
      <c r="AC1" s="1242"/>
      <c r="AD1" s="1242"/>
      <c r="AE1" s="1242"/>
      <c r="AF1" s="1242"/>
      <c r="AG1" s="1242"/>
      <c r="AH1" s="1242"/>
      <c r="AI1" s="1242"/>
      <c r="AJ1" s="1242"/>
      <c r="AK1" s="1242"/>
    </row>
    <row r="2" spans="1:37" ht="4.5" customHeight="1">
      <c r="A2" s="337"/>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row>
    <row r="3" spans="1:37" ht="21" customHeight="1">
      <c r="A3" s="1392" t="s">
        <v>273</v>
      </c>
      <c r="B3" s="1392"/>
      <c r="C3" s="1392"/>
      <c r="D3" s="1392"/>
      <c r="E3" s="1392"/>
      <c r="F3" s="1392"/>
      <c r="G3" s="1392"/>
      <c r="H3" s="1392"/>
      <c r="I3" s="1392"/>
      <c r="J3" s="1392"/>
      <c r="K3" s="1392"/>
      <c r="L3" s="1392"/>
      <c r="M3" s="1392"/>
      <c r="N3" s="1392"/>
      <c r="O3" s="1392"/>
      <c r="P3" s="1392"/>
      <c r="Q3" s="1392"/>
      <c r="R3" s="1392"/>
      <c r="S3" s="1392"/>
      <c r="T3" s="1392"/>
      <c r="U3" s="1392"/>
      <c r="V3" s="1392"/>
      <c r="W3" s="1392"/>
      <c r="X3" s="1392"/>
      <c r="Y3" s="1392"/>
      <c r="Z3" s="1392"/>
      <c r="AA3" s="1392"/>
      <c r="AB3" s="1392"/>
      <c r="AC3" s="1392"/>
      <c r="AD3" s="1392"/>
      <c r="AE3" s="1392"/>
      <c r="AF3" s="1392"/>
      <c r="AG3" s="1392"/>
      <c r="AH3" s="1392"/>
      <c r="AI3" s="1392"/>
      <c r="AJ3" s="1392"/>
      <c r="AK3" s="1392"/>
    </row>
    <row r="4" spans="1:37" ht="4.5" customHeight="1" thickBot="1">
      <c r="A4" s="285"/>
      <c r="B4" s="285"/>
      <c r="C4" s="285"/>
      <c r="D4" s="285"/>
      <c r="E4" s="285"/>
      <c r="F4" s="285"/>
      <c r="G4" s="285"/>
      <c r="H4" s="285"/>
      <c r="I4" s="338"/>
      <c r="J4" s="338"/>
      <c r="K4" s="338"/>
      <c r="L4" s="338"/>
      <c r="M4" s="338"/>
      <c r="N4" s="288"/>
      <c r="O4" s="288"/>
      <c r="P4" s="288"/>
      <c r="Q4" s="288"/>
      <c r="R4" s="288"/>
      <c r="S4" s="288"/>
      <c r="T4" s="288"/>
      <c r="U4" s="288"/>
      <c r="V4" s="288"/>
      <c r="W4" s="288"/>
      <c r="X4" s="288"/>
      <c r="Y4" s="288"/>
      <c r="Z4" s="288"/>
      <c r="AA4" s="288"/>
      <c r="AB4" s="289"/>
      <c r="AC4" s="289"/>
      <c r="AD4" s="289"/>
      <c r="AE4" s="289"/>
      <c r="AF4" s="289"/>
      <c r="AG4" s="289"/>
      <c r="AH4" s="289"/>
      <c r="AI4" s="289"/>
      <c r="AJ4" s="289"/>
      <c r="AK4" s="289"/>
    </row>
    <row r="5" spans="1:37" ht="24" customHeight="1" thickBot="1">
      <c r="A5" s="2291"/>
      <c r="B5" s="2292"/>
      <c r="C5" s="2292"/>
      <c r="D5" s="2292"/>
      <c r="E5" s="2293"/>
      <c r="F5" s="2248" t="s">
        <v>612</v>
      </c>
      <c r="G5" s="2249"/>
      <c r="H5" s="2249"/>
      <c r="I5" s="2249"/>
      <c r="J5" s="2249"/>
      <c r="K5" s="2249"/>
      <c r="L5" s="2250"/>
      <c r="M5" s="2249" t="s">
        <v>610</v>
      </c>
      <c r="N5" s="2249"/>
      <c r="O5" s="2249"/>
      <c r="P5" s="2249"/>
      <c r="Q5" s="2249"/>
      <c r="R5" s="2249"/>
      <c r="S5" s="2249"/>
      <c r="T5" s="2249"/>
      <c r="U5" s="2249"/>
      <c r="V5" s="2249"/>
      <c r="W5" s="2249"/>
      <c r="X5" s="2249"/>
      <c r="Y5" s="2249"/>
      <c r="Z5" s="2249"/>
      <c r="AA5" s="2249"/>
      <c r="AB5" s="2250"/>
      <c r="AC5" s="339"/>
      <c r="AD5" s="2248" t="s">
        <v>611</v>
      </c>
      <c r="AE5" s="2249"/>
      <c r="AF5" s="2249"/>
      <c r="AG5" s="2249"/>
      <c r="AH5" s="2249"/>
      <c r="AI5" s="2249"/>
      <c r="AJ5" s="2249"/>
      <c r="AK5" s="2274"/>
    </row>
    <row r="6" spans="1:37" ht="15" customHeight="1" thickTop="1">
      <c r="A6" s="2288" t="s">
        <v>237</v>
      </c>
      <c r="B6" s="2289"/>
      <c r="C6" s="2289"/>
      <c r="D6" s="2289"/>
      <c r="E6" s="2290"/>
      <c r="F6" s="340"/>
      <c r="G6" s="2284" t="s">
        <v>135</v>
      </c>
      <c r="H6" s="2284"/>
      <c r="I6" s="2284"/>
      <c r="J6" s="2284"/>
      <c r="K6" s="2284"/>
      <c r="L6" s="2285"/>
      <c r="M6" s="2275" t="s">
        <v>274</v>
      </c>
      <c r="N6" s="2276"/>
      <c r="O6" s="2276"/>
      <c r="P6" s="2276"/>
      <c r="Q6" s="2276"/>
      <c r="R6" s="2276"/>
      <c r="S6" s="2276"/>
      <c r="T6" s="2276"/>
      <c r="U6" s="2277"/>
      <c r="V6" s="341" t="s">
        <v>275</v>
      </c>
      <c r="W6" s="2284" t="s">
        <v>276</v>
      </c>
      <c r="X6" s="2284"/>
      <c r="Y6" s="2284"/>
      <c r="Z6" s="2284"/>
      <c r="AA6" s="2284"/>
      <c r="AB6" s="2285"/>
      <c r="AC6" s="2258" t="s">
        <v>277</v>
      </c>
      <c r="AD6" s="341" t="s">
        <v>651</v>
      </c>
      <c r="AE6" s="2284" t="s">
        <v>136</v>
      </c>
      <c r="AF6" s="2286"/>
      <c r="AG6" s="2286"/>
      <c r="AH6" s="2286"/>
      <c r="AI6" s="2286"/>
      <c r="AJ6" s="2286"/>
      <c r="AK6" s="2287"/>
    </row>
    <row r="7" spans="1:37" ht="12" customHeight="1">
      <c r="A7" s="2269"/>
      <c r="B7" s="2270"/>
      <c r="C7" s="2270"/>
      <c r="D7" s="2270"/>
      <c r="E7" s="2271"/>
      <c r="F7" s="342"/>
      <c r="G7" s="2262">
        <f>【入力シートⅠ】基礎数値!F35</f>
        <v>0</v>
      </c>
      <c r="H7" s="2262"/>
      <c r="I7" s="2262"/>
      <c r="J7" s="2262"/>
      <c r="K7" s="2262"/>
      <c r="L7" s="2263" t="s">
        <v>60</v>
      </c>
      <c r="M7" s="2278"/>
      <c r="N7" s="2279"/>
      <c r="O7" s="2279"/>
      <c r="P7" s="2279"/>
      <c r="Q7" s="2279"/>
      <c r="R7" s="2279"/>
      <c r="S7" s="2279"/>
      <c r="T7" s="2279"/>
      <c r="U7" s="2280"/>
      <c r="V7" s="343"/>
      <c r="W7" s="2262">
        <f>【入力シートⅠ】基礎数値!F34</f>
        <v>0</v>
      </c>
      <c r="X7" s="2262"/>
      <c r="Y7" s="2262"/>
      <c r="Z7" s="2262"/>
      <c r="AA7" s="2262"/>
      <c r="AB7" s="2263" t="s">
        <v>60</v>
      </c>
      <c r="AC7" s="2258"/>
      <c r="AD7" s="344"/>
      <c r="AE7" s="2265">
        <f>G7+W7</f>
        <v>0</v>
      </c>
      <c r="AF7" s="2265"/>
      <c r="AG7" s="2265"/>
      <c r="AH7" s="2265"/>
      <c r="AI7" s="2265"/>
      <c r="AJ7" s="2265"/>
      <c r="AK7" s="2267" t="s">
        <v>60</v>
      </c>
    </row>
    <row r="8" spans="1:37" ht="12" customHeight="1">
      <c r="A8" s="2269"/>
      <c r="B8" s="2270"/>
      <c r="C8" s="2270"/>
      <c r="D8" s="2270"/>
      <c r="E8" s="2271"/>
      <c r="F8" s="342"/>
      <c r="G8" s="2262"/>
      <c r="H8" s="2262"/>
      <c r="I8" s="2262"/>
      <c r="J8" s="2262"/>
      <c r="K8" s="2262"/>
      <c r="L8" s="2263"/>
      <c r="M8" s="2281"/>
      <c r="N8" s="2282"/>
      <c r="O8" s="2282"/>
      <c r="P8" s="2282"/>
      <c r="Q8" s="2282"/>
      <c r="R8" s="2282"/>
      <c r="S8" s="2282"/>
      <c r="T8" s="2282"/>
      <c r="U8" s="2283"/>
      <c r="V8" s="343"/>
      <c r="W8" s="2262"/>
      <c r="X8" s="2262"/>
      <c r="Y8" s="2262"/>
      <c r="Z8" s="2262"/>
      <c r="AA8" s="2262"/>
      <c r="AB8" s="2263"/>
      <c r="AC8" s="2258"/>
      <c r="AD8" s="345"/>
      <c r="AE8" s="2266"/>
      <c r="AF8" s="2266"/>
      <c r="AG8" s="2266"/>
      <c r="AH8" s="2266"/>
      <c r="AI8" s="2266"/>
      <c r="AJ8" s="2266"/>
      <c r="AK8" s="2268"/>
    </row>
    <row r="9" spans="1:37" ht="15" customHeight="1">
      <c r="A9" s="2269" t="s">
        <v>238</v>
      </c>
      <c r="B9" s="2270"/>
      <c r="C9" s="2270"/>
      <c r="D9" s="2270"/>
      <c r="E9" s="2271"/>
      <c r="F9" s="346"/>
      <c r="G9" s="2256" t="s">
        <v>138</v>
      </c>
      <c r="H9" s="2256"/>
      <c r="I9" s="2256"/>
      <c r="J9" s="2256"/>
      <c r="K9" s="2256"/>
      <c r="L9" s="2257"/>
      <c r="M9" s="2258" t="s">
        <v>278</v>
      </c>
      <c r="N9" s="346"/>
      <c r="O9" s="2256" t="s">
        <v>239</v>
      </c>
      <c r="P9" s="2256"/>
      <c r="Q9" s="2256"/>
      <c r="R9" s="2256"/>
      <c r="S9" s="2256"/>
      <c r="T9" s="2257"/>
      <c r="U9" s="2273" t="s">
        <v>279</v>
      </c>
      <c r="V9" s="347" t="s">
        <v>280</v>
      </c>
      <c r="W9" s="2256" t="s">
        <v>240</v>
      </c>
      <c r="X9" s="2256"/>
      <c r="Y9" s="2256"/>
      <c r="Z9" s="2256"/>
      <c r="AA9" s="2256"/>
      <c r="AB9" s="2257"/>
      <c r="AC9" s="2258" t="s">
        <v>281</v>
      </c>
      <c r="AD9" s="348"/>
      <c r="AE9" s="2259" t="s">
        <v>139</v>
      </c>
      <c r="AF9" s="2260"/>
      <c r="AG9" s="2260"/>
      <c r="AH9" s="2260"/>
      <c r="AI9" s="2260"/>
      <c r="AJ9" s="2260"/>
      <c r="AK9" s="2261"/>
    </row>
    <row r="10" spans="1:37" ht="12" customHeight="1">
      <c r="A10" s="2269"/>
      <c r="B10" s="2270"/>
      <c r="C10" s="2270"/>
      <c r="D10" s="2270"/>
      <c r="E10" s="2271"/>
      <c r="F10" s="342"/>
      <c r="G10" s="2262">
        <f>【入力シートⅠ】基礎数値!I47</f>
        <v>0</v>
      </c>
      <c r="H10" s="2262"/>
      <c r="I10" s="2262"/>
      <c r="J10" s="2262"/>
      <c r="K10" s="2262"/>
      <c r="L10" s="2263" t="s">
        <v>60</v>
      </c>
      <c r="M10" s="2258"/>
      <c r="N10" s="342"/>
      <c r="O10" s="2262">
        <f>【入力シートⅠ】基礎数値!F26</f>
        <v>0</v>
      </c>
      <c r="P10" s="2262"/>
      <c r="Q10" s="2262"/>
      <c r="R10" s="2262"/>
      <c r="S10" s="2262"/>
      <c r="T10" s="2263" t="s">
        <v>60</v>
      </c>
      <c r="U10" s="2273"/>
      <c r="V10" s="349"/>
      <c r="W10" s="2262">
        <f>【入力シートⅠ】基礎数値!F30</f>
        <v>0</v>
      </c>
      <c r="X10" s="2262"/>
      <c r="Y10" s="2262"/>
      <c r="Z10" s="2262"/>
      <c r="AA10" s="2262"/>
      <c r="AB10" s="2263" t="s">
        <v>60</v>
      </c>
      <c r="AC10" s="2258"/>
      <c r="AD10" s="350"/>
      <c r="AE10" s="2265">
        <f>G10-O10+W10</f>
        <v>0</v>
      </c>
      <c r="AF10" s="2265"/>
      <c r="AG10" s="2265"/>
      <c r="AH10" s="2265"/>
      <c r="AI10" s="2265"/>
      <c r="AJ10" s="2265"/>
      <c r="AK10" s="2267" t="s">
        <v>60</v>
      </c>
    </row>
    <row r="11" spans="1:37" ht="12" customHeight="1">
      <c r="A11" s="2269"/>
      <c r="B11" s="2272"/>
      <c r="C11" s="2270"/>
      <c r="D11" s="2270"/>
      <c r="E11" s="2271"/>
      <c r="F11" s="345"/>
      <c r="G11" s="1701"/>
      <c r="H11" s="1701"/>
      <c r="I11" s="1701"/>
      <c r="J11" s="1701"/>
      <c r="K11" s="1701"/>
      <c r="L11" s="2264"/>
      <c r="M11" s="2258"/>
      <c r="N11" s="345"/>
      <c r="O11" s="1701"/>
      <c r="P11" s="1701"/>
      <c r="Q11" s="1701"/>
      <c r="R11" s="1701"/>
      <c r="S11" s="1701"/>
      <c r="T11" s="2264"/>
      <c r="U11" s="2273"/>
      <c r="V11" s="351"/>
      <c r="W11" s="1701"/>
      <c r="X11" s="1701"/>
      <c r="Y11" s="1701"/>
      <c r="Z11" s="1701"/>
      <c r="AA11" s="1701"/>
      <c r="AB11" s="2264"/>
      <c r="AC11" s="2258"/>
      <c r="AD11" s="352"/>
      <c r="AE11" s="2266"/>
      <c r="AF11" s="2266"/>
      <c r="AG11" s="2266"/>
      <c r="AH11" s="2266"/>
      <c r="AI11" s="2266"/>
      <c r="AJ11" s="2266"/>
      <c r="AK11" s="2268"/>
    </row>
    <row r="12" spans="1:37" ht="15" customHeight="1">
      <c r="A12" s="2269" t="s">
        <v>241</v>
      </c>
      <c r="B12" s="2270"/>
      <c r="C12" s="2270"/>
      <c r="D12" s="2270"/>
      <c r="E12" s="2271"/>
      <c r="F12" s="346"/>
      <c r="G12" s="2256" t="s">
        <v>138</v>
      </c>
      <c r="H12" s="2256"/>
      <c r="I12" s="2256"/>
      <c r="J12" s="2256"/>
      <c r="K12" s="2256"/>
      <c r="L12" s="2257"/>
      <c r="M12" s="2258" t="s">
        <v>278</v>
      </c>
      <c r="N12" s="346"/>
      <c r="O12" s="2256" t="s">
        <v>239</v>
      </c>
      <c r="P12" s="2256"/>
      <c r="Q12" s="2256"/>
      <c r="R12" s="2256"/>
      <c r="S12" s="2256"/>
      <c r="T12" s="2257"/>
      <c r="U12" s="2273" t="s">
        <v>279</v>
      </c>
      <c r="V12" s="347" t="s">
        <v>282</v>
      </c>
      <c r="W12" s="2256" t="s">
        <v>240</v>
      </c>
      <c r="X12" s="2256"/>
      <c r="Y12" s="2256"/>
      <c r="Z12" s="2256"/>
      <c r="AA12" s="2256"/>
      <c r="AB12" s="2257"/>
      <c r="AC12" s="2258" t="s">
        <v>281</v>
      </c>
      <c r="AD12" s="348"/>
      <c r="AE12" s="2259" t="s">
        <v>139</v>
      </c>
      <c r="AF12" s="2260"/>
      <c r="AG12" s="2260"/>
      <c r="AH12" s="2260"/>
      <c r="AI12" s="2260"/>
      <c r="AJ12" s="2260"/>
      <c r="AK12" s="2261"/>
    </row>
    <row r="13" spans="1:37" ht="12" customHeight="1">
      <c r="A13" s="2269"/>
      <c r="B13" s="2270"/>
      <c r="C13" s="2270"/>
      <c r="D13" s="2270"/>
      <c r="E13" s="2271"/>
      <c r="F13" s="342"/>
      <c r="G13" s="2262">
        <f>+【入力シートⅠ】基礎数値!I48</f>
        <v>0</v>
      </c>
      <c r="H13" s="2262"/>
      <c r="I13" s="2262"/>
      <c r="J13" s="2262"/>
      <c r="K13" s="2262"/>
      <c r="L13" s="2263" t="s">
        <v>60</v>
      </c>
      <c r="M13" s="2258"/>
      <c r="N13" s="342"/>
      <c r="O13" s="2262">
        <f>【入力シートⅠ】基礎数値!F27</f>
        <v>0</v>
      </c>
      <c r="P13" s="2262"/>
      <c r="Q13" s="2262"/>
      <c r="R13" s="2262"/>
      <c r="S13" s="2262"/>
      <c r="T13" s="2263" t="s">
        <v>60</v>
      </c>
      <c r="U13" s="2273"/>
      <c r="V13" s="349"/>
      <c r="W13" s="2262">
        <f>【入力シートⅠ】基礎数値!F31</f>
        <v>0</v>
      </c>
      <c r="X13" s="2262"/>
      <c r="Y13" s="2262"/>
      <c r="Z13" s="2262"/>
      <c r="AA13" s="2262"/>
      <c r="AB13" s="2263" t="s">
        <v>60</v>
      </c>
      <c r="AC13" s="2258"/>
      <c r="AD13" s="350"/>
      <c r="AE13" s="2265">
        <f>G13-O13+W13</f>
        <v>0</v>
      </c>
      <c r="AF13" s="2265"/>
      <c r="AG13" s="2265"/>
      <c r="AH13" s="2265"/>
      <c r="AI13" s="2265"/>
      <c r="AJ13" s="2265"/>
      <c r="AK13" s="2267" t="s">
        <v>60</v>
      </c>
    </row>
    <row r="14" spans="1:37" ht="12" customHeight="1">
      <c r="A14" s="2269"/>
      <c r="B14" s="2270"/>
      <c r="C14" s="2270"/>
      <c r="D14" s="2270"/>
      <c r="E14" s="2271"/>
      <c r="F14" s="345"/>
      <c r="G14" s="1701"/>
      <c r="H14" s="1701"/>
      <c r="I14" s="1701"/>
      <c r="J14" s="1701"/>
      <c r="K14" s="1701"/>
      <c r="L14" s="2264"/>
      <c r="M14" s="2258"/>
      <c r="N14" s="345"/>
      <c r="O14" s="1701"/>
      <c r="P14" s="1701"/>
      <c r="Q14" s="1701"/>
      <c r="R14" s="1701"/>
      <c r="S14" s="1701"/>
      <c r="T14" s="2264"/>
      <c r="U14" s="2273"/>
      <c r="V14" s="351"/>
      <c r="W14" s="1701"/>
      <c r="X14" s="1701"/>
      <c r="Y14" s="1701"/>
      <c r="Z14" s="1701"/>
      <c r="AA14" s="1701"/>
      <c r="AB14" s="2264"/>
      <c r="AC14" s="2258"/>
      <c r="AD14" s="352"/>
      <c r="AE14" s="2266"/>
      <c r="AF14" s="2266"/>
      <c r="AG14" s="2266"/>
      <c r="AH14" s="2266"/>
      <c r="AI14" s="2266"/>
      <c r="AJ14" s="2266"/>
      <c r="AK14" s="2268"/>
    </row>
    <row r="15" spans="1:37" ht="15" customHeight="1">
      <c r="A15" s="2269" t="s">
        <v>242</v>
      </c>
      <c r="B15" s="2270"/>
      <c r="C15" s="2270"/>
      <c r="D15" s="2270"/>
      <c r="E15" s="2271"/>
      <c r="F15" s="346"/>
      <c r="G15" s="2256" t="s">
        <v>138</v>
      </c>
      <c r="H15" s="2256"/>
      <c r="I15" s="2256"/>
      <c r="J15" s="2256"/>
      <c r="K15" s="2256"/>
      <c r="L15" s="2257"/>
      <c r="M15" s="2258" t="s">
        <v>278</v>
      </c>
      <c r="N15" s="346"/>
      <c r="O15" s="2256" t="s">
        <v>239</v>
      </c>
      <c r="P15" s="2256"/>
      <c r="Q15" s="2256"/>
      <c r="R15" s="2256"/>
      <c r="S15" s="2256"/>
      <c r="T15" s="2257"/>
      <c r="U15" s="2273" t="s">
        <v>279</v>
      </c>
      <c r="V15" s="347" t="s">
        <v>283</v>
      </c>
      <c r="W15" s="2256" t="s">
        <v>240</v>
      </c>
      <c r="X15" s="2256"/>
      <c r="Y15" s="2256"/>
      <c r="Z15" s="2256"/>
      <c r="AA15" s="2256"/>
      <c r="AB15" s="2257"/>
      <c r="AC15" s="2258" t="s">
        <v>281</v>
      </c>
      <c r="AD15" s="348"/>
      <c r="AE15" s="2259" t="s">
        <v>139</v>
      </c>
      <c r="AF15" s="2260"/>
      <c r="AG15" s="2260"/>
      <c r="AH15" s="2260"/>
      <c r="AI15" s="2260"/>
      <c r="AJ15" s="2260"/>
      <c r="AK15" s="2261"/>
    </row>
    <row r="16" spans="1:37" ht="12" customHeight="1">
      <c r="A16" s="2269"/>
      <c r="B16" s="2270"/>
      <c r="C16" s="2270"/>
      <c r="D16" s="2270"/>
      <c r="E16" s="2271"/>
      <c r="F16" s="342"/>
      <c r="G16" s="2262">
        <f>+【入力シートⅠ】基礎数値!I49</f>
        <v>0</v>
      </c>
      <c r="H16" s="2262"/>
      <c r="I16" s="2262"/>
      <c r="J16" s="2262"/>
      <c r="K16" s="2262"/>
      <c r="L16" s="2263" t="s">
        <v>60</v>
      </c>
      <c r="M16" s="2258"/>
      <c r="N16" s="342"/>
      <c r="O16" s="2262">
        <f>【入力シートⅠ】基礎数値!F28</f>
        <v>0</v>
      </c>
      <c r="P16" s="2262"/>
      <c r="Q16" s="2262"/>
      <c r="R16" s="2262"/>
      <c r="S16" s="2262"/>
      <c r="T16" s="2263" t="s">
        <v>60</v>
      </c>
      <c r="U16" s="2273"/>
      <c r="V16" s="349"/>
      <c r="W16" s="2262">
        <f>【入力シートⅠ】基礎数値!F32</f>
        <v>0</v>
      </c>
      <c r="X16" s="2262"/>
      <c r="Y16" s="2262"/>
      <c r="Z16" s="2262"/>
      <c r="AA16" s="2262"/>
      <c r="AB16" s="2263" t="s">
        <v>60</v>
      </c>
      <c r="AC16" s="2258"/>
      <c r="AD16" s="350"/>
      <c r="AE16" s="2265">
        <f>G16-O16+W16</f>
        <v>0</v>
      </c>
      <c r="AF16" s="2265"/>
      <c r="AG16" s="2265"/>
      <c r="AH16" s="2265"/>
      <c r="AI16" s="2265"/>
      <c r="AJ16" s="2265"/>
      <c r="AK16" s="2267" t="s">
        <v>60</v>
      </c>
    </row>
    <row r="17" spans="1:37" ht="12" customHeight="1">
      <c r="A17" s="2269"/>
      <c r="B17" s="2270"/>
      <c r="C17" s="2270"/>
      <c r="D17" s="2270"/>
      <c r="E17" s="2271"/>
      <c r="F17" s="345"/>
      <c r="G17" s="1701"/>
      <c r="H17" s="1701"/>
      <c r="I17" s="1701"/>
      <c r="J17" s="1701"/>
      <c r="K17" s="1701"/>
      <c r="L17" s="2264"/>
      <c r="M17" s="2258"/>
      <c r="N17" s="345"/>
      <c r="O17" s="1701"/>
      <c r="P17" s="1701"/>
      <c r="Q17" s="1701"/>
      <c r="R17" s="1701"/>
      <c r="S17" s="1701"/>
      <c r="T17" s="2264"/>
      <c r="U17" s="2273"/>
      <c r="V17" s="351"/>
      <c r="W17" s="1701"/>
      <c r="X17" s="1701"/>
      <c r="Y17" s="1701"/>
      <c r="Z17" s="1701"/>
      <c r="AA17" s="1701"/>
      <c r="AB17" s="2264"/>
      <c r="AC17" s="2258"/>
      <c r="AD17" s="352"/>
      <c r="AE17" s="2266"/>
      <c r="AF17" s="2266"/>
      <c r="AG17" s="2266"/>
      <c r="AH17" s="2266"/>
      <c r="AI17" s="2266"/>
      <c r="AJ17" s="2266"/>
      <c r="AK17" s="2268"/>
    </row>
    <row r="18" spans="1:37" ht="15" customHeight="1">
      <c r="A18" s="2269" t="s">
        <v>243</v>
      </c>
      <c r="B18" s="2270"/>
      <c r="C18" s="2270"/>
      <c r="D18" s="2270"/>
      <c r="E18" s="2271"/>
      <c r="F18" s="346"/>
      <c r="G18" s="2256" t="s">
        <v>138</v>
      </c>
      <c r="H18" s="2256"/>
      <c r="I18" s="2256"/>
      <c r="J18" s="2256"/>
      <c r="K18" s="2256"/>
      <c r="L18" s="2257"/>
      <c r="M18" s="2258" t="s">
        <v>278</v>
      </c>
      <c r="N18" s="346"/>
      <c r="O18" s="2256" t="s">
        <v>239</v>
      </c>
      <c r="P18" s="2256"/>
      <c r="Q18" s="2256"/>
      <c r="R18" s="2256"/>
      <c r="S18" s="2256"/>
      <c r="T18" s="2257"/>
      <c r="U18" s="2273" t="s">
        <v>279</v>
      </c>
      <c r="V18" s="347" t="s">
        <v>284</v>
      </c>
      <c r="W18" s="2256" t="s">
        <v>240</v>
      </c>
      <c r="X18" s="2256"/>
      <c r="Y18" s="2256"/>
      <c r="Z18" s="2256"/>
      <c r="AA18" s="2256"/>
      <c r="AB18" s="2257"/>
      <c r="AC18" s="2258" t="s">
        <v>281</v>
      </c>
      <c r="AD18" s="348"/>
      <c r="AE18" s="2259" t="s">
        <v>139</v>
      </c>
      <c r="AF18" s="2260"/>
      <c r="AG18" s="2260"/>
      <c r="AH18" s="2260"/>
      <c r="AI18" s="2260"/>
      <c r="AJ18" s="2260"/>
      <c r="AK18" s="2261"/>
    </row>
    <row r="19" spans="1:37" ht="12" customHeight="1">
      <c r="A19" s="2269"/>
      <c r="B19" s="2270"/>
      <c r="C19" s="2270"/>
      <c r="D19" s="2270"/>
      <c r="E19" s="2271"/>
      <c r="F19" s="342"/>
      <c r="G19" s="2262">
        <f>+【入力シートⅠ】基礎数値!I50</f>
        <v>0</v>
      </c>
      <c r="H19" s="2262"/>
      <c r="I19" s="2262"/>
      <c r="J19" s="2262"/>
      <c r="K19" s="2262"/>
      <c r="L19" s="2263" t="s">
        <v>60</v>
      </c>
      <c r="M19" s="2258"/>
      <c r="N19" s="342"/>
      <c r="O19" s="2262">
        <f>【入力シートⅠ】基礎数値!F29</f>
        <v>0</v>
      </c>
      <c r="P19" s="2262"/>
      <c r="Q19" s="2262"/>
      <c r="R19" s="2262"/>
      <c r="S19" s="2262"/>
      <c r="T19" s="2263" t="s">
        <v>60</v>
      </c>
      <c r="U19" s="2273"/>
      <c r="V19" s="349"/>
      <c r="W19" s="2262">
        <f>【入力シートⅠ】基礎数値!F33</f>
        <v>0</v>
      </c>
      <c r="X19" s="2262"/>
      <c r="Y19" s="2262"/>
      <c r="Z19" s="2262"/>
      <c r="AA19" s="2262"/>
      <c r="AB19" s="2263" t="s">
        <v>60</v>
      </c>
      <c r="AC19" s="2258"/>
      <c r="AD19" s="350"/>
      <c r="AE19" s="2265">
        <f>G19-O19+W19</f>
        <v>0</v>
      </c>
      <c r="AF19" s="2265"/>
      <c r="AG19" s="2265"/>
      <c r="AH19" s="2265"/>
      <c r="AI19" s="2265"/>
      <c r="AJ19" s="2265"/>
      <c r="AK19" s="2267" t="s">
        <v>60</v>
      </c>
    </row>
    <row r="20" spans="1:37" ht="12" customHeight="1" thickBot="1">
      <c r="A20" s="2294"/>
      <c r="B20" s="2295"/>
      <c r="C20" s="2295"/>
      <c r="D20" s="2295"/>
      <c r="E20" s="2296"/>
      <c r="F20" s="342"/>
      <c r="G20" s="2262"/>
      <c r="H20" s="2262"/>
      <c r="I20" s="2262"/>
      <c r="J20" s="2262"/>
      <c r="K20" s="2262"/>
      <c r="L20" s="2263"/>
      <c r="M20" s="2258"/>
      <c r="N20" s="342"/>
      <c r="O20" s="2262"/>
      <c r="P20" s="2262"/>
      <c r="Q20" s="2262"/>
      <c r="R20" s="2262"/>
      <c r="S20" s="2262"/>
      <c r="T20" s="2263"/>
      <c r="U20" s="2297"/>
      <c r="V20" s="351"/>
      <c r="W20" s="1701"/>
      <c r="X20" s="1701"/>
      <c r="Y20" s="1701"/>
      <c r="Z20" s="1701"/>
      <c r="AA20" s="1701"/>
      <c r="AB20" s="2264"/>
      <c r="AC20" s="2258"/>
      <c r="AD20" s="350"/>
      <c r="AE20" s="2298"/>
      <c r="AF20" s="2298"/>
      <c r="AG20" s="2298"/>
      <c r="AH20" s="2298"/>
      <c r="AI20" s="2298"/>
      <c r="AJ20" s="2298"/>
      <c r="AK20" s="2299"/>
    </row>
    <row r="21" spans="1:37" ht="15" customHeight="1" thickTop="1">
      <c r="A21" s="2208" t="s">
        <v>62</v>
      </c>
      <c r="B21" s="2209"/>
      <c r="C21" s="2209"/>
      <c r="D21" s="2209"/>
      <c r="E21" s="2209"/>
      <c r="F21" s="2209"/>
      <c r="G21" s="2209"/>
      <c r="H21" s="2209"/>
      <c r="I21" s="2209"/>
      <c r="J21" s="2209"/>
      <c r="K21" s="2209"/>
      <c r="L21" s="2209"/>
      <c r="M21" s="2209"/>
      <c r="N21" s="2209"/>
      <c r="O21" s="2209"/>
      <c r="P21" s="2209"/>
      <c r="Q21" s="2209"/>
      <c r="R21" s="2209"/>
      <c r="S21" s="2209"/>
      <c r="T21" s="2210"/>
      <c r="U21" s="2217" t="s">
        <v>285</v>
      </c>
      <c r="V21" s="2222" t="s">
        <v>286</v>
      </c>
      <c r="W21" s="2222"/>
      <c r="X21" s="2222"/>
      <c r="Y21" s="2222"/>
      <c r="Z21" s="2222"/>
      <c r="AA21" s="2222"/>
      <c r="AB21" s="2223"/>
      <c r="AC21" s="2226"/>
      <c r="AD21" s="2229"/>
      <c r="AE21" s="2229"/>
      <c r="AF21" s="2229"/>
      <c r="AG21" s="2229"/>
      <c r="AH21" s="2229"/>
      <c r="AI21" s="2229"/>
      <c r="AJ21" s="2229"/>
      <c r="AK21" s="2230"/>
    </row>
    <row r="22" spans="1:37" ht="15" customHeight="1">
      <c r="A22" s="2211"/>
      <c r="B22" s="2212"/>
      <c r="C22" s="2212"/>
      <c r="D22" s="2212"/>
      <c r="E22" s="2212"/>
      <c r="F22" s="2212"/>
      <c r="G22" s="2212"/>
      <c r="H22" s="2212"/>
      <c r="I22" s="2212"/>
      <c r="J22" s="2212"/>
      <c r="K22" s="2212"/>
      <c r="L22" s="2212"/>
      <c r="M22" s="2212"/>
      <c r="N22" s="2212"/>
      <c r="O22" s="2212"/>
      <c r="P22" s="2212"/>
      <c r="Q22" s="2212"/>
      <c r="R22" s="2212"/>
      <c r="S22" s="2212"/>
      <c r="T22" s="2213"/>
      <c r="U22" s="2218"/>
      <c r="V22" s="2224"/>
      <c r="W22" s="2224"/>
      <c r="X22" s="2224"/>
      <c r="Y22" s="2224"/>
      <c r="Z22" s="2224"/>
      <c r="AA22" s="2224"/>
      <c r="AB22" s="2225"/>
      <c r="AC22" s="2227"/>
      <c r="AD22" s="2231"/>
      <c r="AE22" s="2231"/>
      <c r="AF22" s="2231"/>
      <c r="AG22" s="2231"/>
      <c r="AH22" s="2231"/>
      <c r="AI22" s="2231"/>
      <c r="AJ22" s="2231"/>
      <c r="AK22" s="2232"/>
    </row>
    <row r="23" spans="1:37" ht="12" customHeight="1">
      <c r="A23" s="2211"/>
      <c r="B23" s="2212"/>
      <c r="C23" s="2212"/>
      <c r="D23" s="2212"/>
      <c r="E23" s="2212"/>
      <c r="F23" s="2212"/>
      <c r="G23" s="2212"/>
      <c r="H23" s="2212"/>
      <c r="I23" s="2212"/>
      <c r="J23" s="2212"/>
      <c r="K23" s="2212"/>
      <c r="L23" s="2212"/>
      <c r="M23" s="2212"/>
      <c r="N23" s="2212"/>
      <c r="O23" s="2212"/>
      <c r="P23" s="2212"/>
      <c r="Q23" s="2212"/>
      <c r="R23" s="2212"/>
      <c r="S23" s="2212"/>
      <c r="T23" s="2213"/>
      <c r="U23" s="2235"/>
      <c r="V23" s="2237">
        <f>W7+W10+W13+W16+W19</f>
        <v>0</v>
      </c>
      <c r="W23" s="2237"/>
      <c r="X23" s="2237"/>
      <c r="Y23" s="2237"/>
      <c r="Z23" s="2237"/>
      <c r="AA23" s="2237"/>
      <c r="AB23" s="353" t="s">
        <v>60</v>
      </c>
      <c r="AC23" s="2227"/>
      <c r="AD23" s="2231"/>
      <c r="AE23" s="2231"/>
      <c r="AF23" s="2231"/>
      <c r="AG23" s="2231"/>
      <c r="AH23" s="2231"/>
      <c r="AI23" s="2231"/>
      <c r="AJ23" s="2231"/>
      <c r="AK23" s="2232"/>
    </row>
    <row r="24" spans="1:37" ht="12" customHeight="1" thickBot="1">
      <c r="A24" s="2214"/>
      <c r="B24" s="2215"/>
      <c r="C24" s="2215"/>
      <c r="D24" s="2215"/>
      <c r="E24" s="2215"/>
      <c r="F24" s="2215"/>
      <c r="G24" s="2215"/>
      <c r="H24" s="2215"/>
      <c r="I24" s="2215"/>
      <c r="J24" s="2215"/>
      <c r="K24" s="2215"/>
      <c r="L24" s="2215"/>
      <c r="M24" s="2215"/>
      <c r="N24" s="2215"/>
      <c r="O24" s="2215"/>
      <c r="P24" s="2215"/>
      <c r="Q24" s="2215"/>
      <c r="R24" s="2215"/>
      <c r="S24" s="2215"/>
      <c r="T24" s="2216"/>
      <c r="U24" s="2236"/>
      <c r="V24" s="2238"/>
      <c r="W24" s="2238"/>
      <c r="X24" s="2238"/>
      <c r="Y24" s="2238"/>
      <c r="Z24" s="2238"/>
      <c r="AA24" s="2238"/>
      <c r="AB24" s="354"/>
      <c r="AC24" s="2228"/>
      <c r="AD24" s="2233"/>
      <c r="AE24" s="2233"/>
      <c r="AF24" s="2233"/>
      <c r="AG24" s="2233"/>
      <c r="AH24" s="2233"/>
      <c r="AI24" s="2233"/>
      <c r="AJ24" s="2233"/>
      <c r="AK24" s="2234"/>
    </row>
    <row r="25" spans="1:37" ht="15" customHeight="1" thickTop="1">
      <c r="A25" s="355"/>
      <c r="B25" s="356"/>
      <c r="C25" s="357"/>
      <c r="D25" s="357"/>
      <c r="E25" s="357"/>
      <c r="F25" s="357"/>
      <c r="G25" s="357"/>
      <c r="H25" s="357"/>
      <c r="I25" s="357"/>
      <c r="J25" s="357"/>
      <c r="K25" s="357"/>
      <c r="L25" s="357"/>
      <c r="M25" s="357"/>
      <c r="N25" s="357"/>
      <c r="O25" s="357"/>
      <c r="P25" s="357"/>
      <c r="Q25" s="357"/>
      <c r="R25" s="357"/>
      <c r="S25" s="357"/>
      <c r="T25" s="357"/>
      <c r="U25" s="358" t="s">
        <v>287</v>
      </c>
      <c r="V25" s="359" t="s">
        <v>288</v>
      </c>
      <c r="W25" s="359"/>
      <c r="X25" s="359"/>
      <c r="Y25" s="359"/>
      <c r="Z25" s="359"/>
      <c r="AA25" s="359"/>
      <c r="AB25" s="360"/>
      <c r="AC25" s="361" t="s">
        <v>289</v>
      </c>
      <c r="AD25" s="2239" t="s">
        <v>290</v>
      </c>
      <c r="AE25" s="2239"/>
      <c r="AF25" s="2239"/>
      <c r="AG25" s="2239"/>
      <c r="AH25" s="2239"/>
      <c r="AI25" s="2239"/>
      <c r="AJ25" s="2239"/>
      <c r="AK25" s="2240"/>
    </row>
    <row r="26" spans="1:37" ht="24" customHeight="1" thickBot="1">
      <c r="A26" s="362"/>
      <c r="B26" s="289"/>
      <c r="C26" s="289"/>
      <c r="D26" s="289"/>
      <c r="E26" s="289"/>
      <c r="F26" s="289"/>
      <c r="G26" s="289"/>
      <c r="H26" s="289"/>
      <c r="I26" s="289"/>
      <c r="J26" s="289"/>
      <c r="K26" s="289"/>
      <c r="L26" s="363"/>
      <c r="M26" s="363"/>
      <c r="N26" s="363"/>
      <c r="O26" s="363"/>
      <c r="P26" s="363"/>
      <c r="Q26" s="363"/>
      <c r="R26" s="363"/>
      <c r="S26" s="364" t="s">
        <v>581</v>
      </c>
      <c r="T26" s="363" t="s">
        <v>306</v>
      </c>
      <c r="U26" s="365"/>
      <c r="V26" s="2241">
        <f>【入力シートⅠ】基礎数値!F16</f>
        <v>0</v>
      </c>
      <c r="W26" s="2241"/>
      <c r="X26" s="2241"/>
      <c r="Y26" s="2241"/>
      <c r="Z26" s="2241"/>
      <c r="AA26" s="2241"/>
      <c r="AB26" s="366" t="s">
        <v>60</v>
      </c>
      <c r="AC26" s="367"/>
      <c r="AD26" s="2242">
        <f>【入力シートⅠ】基礎数値!F11</f>
        <v>0</v>
      </c>
      <c r="AE26" s="2242"/>
      <c r="AF26" s="2242"/>
      <c r="AG26" s="2242"/>
      <c r="AH26" s="2242"/>
      <c r="AI26" s="2242"/>
      <c r="AJ26" s="2242"/>
      <c r="AK26" s="368" t="s">
        <v>60</v>
      </c>
    </row>
    <row r="27" spans="1:37" ht="15" customHeight="1" thickTop="1">
      <c r="A27" s="369"/>
      <c r="B27" s="370"/>
      <c r="C27" s="370"/>
      <c r="D27" s="370"/>
      <c r="E27" s="370"/>
      <c r="F27" s="370"/>
      <c r="G27" s="370"/>
      <c r="H27" s="370"/>
      <c r="I27" s="370"/>
      <c r="J27" s="370"/>
      <c r="K27" s="370"/>
      <c r="L27" s="370"/>
      <c r="M27" s="370"/>
      <c r="N27" s="370"/>
      <c r="O27" s="370"/>
      <c r="P27" s="370"/>
      <c r="Q27" s="370"/>
      <c r="R27" s="370"/>
      <c r="S27" s="370"/>
      <c r="T27" s="370"/>
      <c r="U27" s="371" t="s">
        <v>291</v>
      </c>
      <c r="V27" s="2243" t="s">
        <v>292</v>
      </c>
      <c r="W27" s="2243"/>
      <c r="X27" s="2243"/>
      <c r="Y27" s="2243"/>
      <c r="Z27" s="2243"/>
      <c r="AA27" s="2243"/>
      <c r="AB27" s="2244"/>
      <c r="AC27" s="372" t="s">
        <v>293</v>
      </c>
      <c r="AD27" s="2245" t="s">
        <v>294</v>
      </c>
      <c r="AE27" s="2246"/>
      <c r="AF27" s="2246"/>
      <c r="AG27" s="2246"/>
      <c r="AH27" s="2246"/>
      <c r="AI27" s="2246"/>
      <c r="AJ27" s="2246"/>
      <c r="AK27" s="2247"/>
    </row>
    <row r="28" spans="1:37" ht="24" customHeight="1" thickBot="1">
      <c r="A28" s="373"/>
      <c r="B28" s="374"/>
      <c r="C28" s="374"/>
      <c r="D28" s="374"/>
      <c r="E28" s="374"/>
      <c r="F28" s="374"/>
      <c r="G28" s="374"/>
      <c r="H28" s="374"/>
      <c r="I28" s="374"/>
      <c r="J28" s="374"/>
      <c r="K28" s="374"/>
      <c r="L28" s="374"/>
      <c r="M28" s="374"/>
      <c r="N28" s="374"/>
      <c r="O28" s="374"/>
      <c r="P28" s="374"/>
      <c r="Q28" s="374"/>
      <c r="R28" s="374"/>
      <c r="S28" s="374"/>
      <c r="T28" s="374"/>
      <c r="U28" s="375"/>
      <c r="V28" s="2314">
        <f>IF(V26=0,0,V23/V26*100)</f>
        <v>0</v>
      </c>
      <c r="W28" s="2314"/>
      <c r="X28" s="2314"/>
      <c r="Y28" s="2314"/>
      <c r="Z28" s="2314"/>
      <c r="AA28" s="2314"/>
      <c r="AB28" s="376" t="s">
        <v>295</v>
      </c>
      <c r="AC28" s="377"/>
      <c r="AD28" s="2315">
        <f>IF(AD26=0,0,AE7/AD26*100)</f>
        <v>0</v>
      </c>
      <c r="AE28" s="2315"/>
      <c r="AF28" s="2315"/>
      <c r="AG28" s="2315"/>
      <c r="AH28" s="2315"/>
      <c r="AI28" s="2315"/>
      <c r="AJ28" s="2316"/>
      <c r="AK28" s="376" t="s">
        <v>295</v>
      </c>
    </row>
    <row r="29" spans="1:37" ht="9" customHeight="1">
      <c r="A29" s="289"/>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row>
    <row r="30" spans="1:37" ht="15.75" customHeight="1">
      <c r="A30" s="378"/>
      <c r="B30" s="2317"/>
      <c r="C30" s="2317"/>
      <c r="D30" s="2317"/>
      <c r="E30" s="2317"/>
      <c r="F30" s="2317"/>
      <c r="G30" s="2317"/>
      <c r="H30" s="2317"/>
      <c r="I30" s="2317"/>
      <c r="J30" s="2317"/>
      <c r="K30" s="2317"/>
      <c r="L30" s="2317"/>
      <c r="M30" s="2317"/>
      <c r="N30" s="2317"/>
      <c r="O30" s="2317"/>
      <c r="P30" s="2317"/>
      <c r="Q30" s="2317"/>
      <c r="R30" s="2317"/>
      <c r="S30" s="2317"/>
      <c r="T30" s="2317"/>
      <c r="U30" s="2317"/>
      <c r="V30" s="2317"/>
      <c r="W30" s="2317"/>
      <c r="X30" s="2317"/>
      <c r="Y30" s="2317"/>
      <c r="Z30" s="2317"/>
      <c r="AA30" s="2317"/>
      <c r="AB30" s="2317"/>
      <c r="AC30" s="2317"/>
      <c r="AD30" s="2317"/>
      <c r="AE30" s="2317"/>
      <c r="AF30" s="2317"/>
      <c r="AG30" s="2317"/>
      <c r="AH30" s="2317"/>
      <c r="AI30" s="2317"/>
      <c r="AJ30" s="2317"/>
      <c r="AK30" s="2317"/>
    </row>
    <row r="31" spans="1:37" ht="4.5" customHeight="1">
      <c r="A31" s="378"/>
      <c r="B31" s="379"/>
      <c r="C31" s="379"/>
      <c r="D31" s="379"/>
      <c r="E31" s="379"/>
      <c r="F31" s="379"/>
      <c r="G31" s="379"/>
      <c r="H31" s="379"/>
      <c r="I31" s="379"/>
      <c r="J31" s="379"/>
      <c r="K31" s="379"/>
      <c r="L31" s="379"/>
      <c r="M31" s="379"/>
      <c r="N31" s="379"/>
      <c r="O31" s="379"/>
      <c r="P31" s="379"/>
      <c r="Q31" s="379"/>
      <c r="R31" s="379"/>
      <c r="S31" s="379"/>
      <c r="T31" s="379"/>
      <c r="U31" s="379"/>
      <c r="V31" s="379"/>
      <c r="W31" s="379"/>
      <c r="X31" s="379"/>
      <c r="Y31" s="379"/>
      <c r="Z31" s="379"/>
      <c r="AA31" s="379"/>
      <c r="AB31" s="379"/>
      <c r="AC31" s="379"/>
      <c r="AD31" s="379"/>
      <c r="AE31" s="379"/>
      <c r="AF31" s="379"/>
      <c r="AG31" s="379"/>
      <c r="AH31" s="379"/>
      <c r="AI31" s="379"/>
      <c r="AJ31" s="379"/>
      <c r="AK31" s="379"/>
    </row>
    <row r="32" spans="1:37" ht="15.75" customHeight="1">
      <c r="A32" s="380"/>
      <c r="B32" s="2318"/>
      <c r="C32" s="2318"/>
      <c r="D32" s="2318"/>
      <c r="E32" s="2318"/>
      <c r="F32" s="2318"/>
      <c r="G32" s="2318"/>
      <c r="H32" s="2318"/>
      <c r="I32" s="2318"/>
      <c r="J32" s="2318"/>
      <c r="K32" s="2318"/>
      <c r="L32" s="2318"/>
      <c r="M32" s="2318"/>
      <c r="N32" s="2318"/>
      <c r="O32" s="2318"/>
      <c r="P32" s="2318"/>
      <c r="Q32" s="2318"/>
      <c r="R32" s="2318"/>
      <c r="S32" s="2318"/>
      <c r="T32" s="2318"/>
      <c r="U32" s="2318"/>
      <c r="V32" s="2318"/>
      <c r="W32" s="2318"/>
      <c r="X32" s="2318"/>
      <c r="Y32" s="2318"/>
      <c r="Z32" s="2318"/>
      <c r="AA32" s="2318"/>
      <c r="AB32" s="2318"/>
      <c r="AC32" s="2318"/>
      <c r="AD32" s="2318"/>
      <c r="AE32" s="2318"/>
      <c r="AF32" s="2318"/>
      <c r="AG32" s="2318"/>
      <c r="AH32" s="2318"/>
      <c r="AI32" s="2318"/>
      <c r="AJ32" s="2318"/>
      <c r="AK32" s="2318"/>
    </row>
    <row r="33" spans="1:48" ht="4.5" customHeight="1">
      <c r="A33" s="381"/>
      <c r="B33" s="2318"/>
      <c r="C33" s="2318"/>
      <c r="D33" s="2318"/>
      <c r="E33" s="2318"/>
      <c r="F33" s="2318"/>
      <c r="G33" s="2318"/>
      <c r="H33" s="2318"/>
      <c r="I33" s="2318"/>
      <c r="J33" s="2318"/>
      <c r="K33" s="2318"/>
      <c r="L33" s="2318"/>
      <c r="M33" s="2318"/>
      <c r="N33" s="2318"/>
      <c r="O33" s="2318"/>
      <c r="P33" s="2318"/>
      <c r="Q33" s="2318"/>
      <c r="R33" s="2318"/>
      <c r="S33" s="2318"/>
      <c r="T33" s="2318"/>
      <c r="U33" s="2318"/>
      <c r="V33" s="2318"/>
      <c r="W33" s="2318"/>
      <c r="X33" s="2318"/>
      <c r="Y33" s="2318"/>
      <c r="Z33" s="2318"/>
      <c r="AA33" s="2318"/>
      <c r="AB33" s="2318"/>
      <c r="AC33" s="2318"/>
      <c r="AD33" s="2318"/>
      <c r="AE33" s="2318"/>
      <c r="AF33" s="2318"/>
      <c r="AG33" s="2318"/>
      <c r="AH33" s="2318"/>
      <c r="AI33" s="2318"/>
      <c r="AJ33" s="2318"/>
      <c r="AK33" s="2318"/>
    </row>
    <row r="34" spans="1:48" ht="15.75" customHeight="1">
      <c r="A34" s="380"/>
      <c r="B34" s="2319"/>
      <c r="C34" s="2319"/>
      <c r="D34" s="2319"/>
      <c r="E34" s="2319"/>
      <c r="F34" s="2319"/>
      <c r="G34" s="2319"/>
      <c r="H34" s="2319"/>
      <c r="I34" s="2319"/>
      <c r="J34" s="2319"/>
      <c r="K34" s="2319"/>
      <c r="L34" s="2319"/>
      <c r="M34" s="2319"/>
      <c r="N34" s="2319"/>
      <c r="O34" s="2319"/>
      <c r="P34" s="2319"/>
      <c r="Q34" s="2319"/>
      <c r="R34" s="2319"/>
      <c r="S34" s="2319"/>
      <c r="T34" s="2319"/>
      <c r="U34" s="2319"/>
      <c r="V34" s="2319"/>
      <c r="W34" s="2319"/>
      <c r="X34" s="2319"/>
      <c r="Y34" s="2319"/>
      <c r="Z34" s="2319"/>
      <c r="AA34" s="2319"/>
      <c r="AB34" s="2319"/>
      <c r="AC34" s="2319"/>
      <c r="AD34" s="2319"/>
      <c r="AE34" s="2319"/>
      <c r="AF34" s="2319"/>
      <c r="AG34" s="2319"/>
      <c r="AH34" s="2319"/>
      <c r="AI34" s="2319"/>
      <c r="AJ34" s="2319"/>
      <c r="AK34" s="2319"/>
    </row>
    <row r="35" spans="1:48" ht="14.25" customHeight="1">
      <c r="A35" s="289"/>
      <c r="B35" s="382"/>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row>
    <row r="36" spans="1:48" ht="21" customHeight="1">
      <c r="A36" s="1392" t="s">
        <v>296</v>
      </c>
      <c r="B36" s="1392"/>
      <c r="C36" s="1392"/>
      <c r="D36" s="1392"/>
      <c r="E36" s="1392"/>
      <c r="F36" s="1392"/>
      <c r="G36" s="1392"/>
      <c r="H36" s="1392"/>
      <c r="I36" s="1392"/>
      <c r="J36" s="1392"/>
      <c r="K36" s="1392"/>
      <c r="L36" s="1392"/>
      <c r="M36" s="1392"/>
      <c r="N36" s="1392"/>
      <c r="O36" s="1392"/>
      <c r="P36" s="1392"/>
      <c r="Q36" s="1392"/>
      <c r="R36" s="1392"/>
      <c r="S36" s="1392"/>
      <c r="T36" s="1392"/>
      <c r="U36" s="1392"/>
      <c r="V36" s="1392"/>
      <c r="W36" s="1392"/>
      <c r="X36" s="1392"/>
      <c r="Y36" s="1392"/>
      <c r="Z36" s="1392"/>
      <c r="AA36" s="1392"/>
      <c r="AB36" s="1392"/>
      <c r="AC36" s="1392"/>
      <c r="AD36" s="1392"/>
      <c r="AE36" s="1392"/>
      <c r="AF36" s="1392"/>
      <c r="AG36" s="1392"/>
      <c r="AH36" s="1392"/>
      <c r="AI36" s="1392"/>
      <c r="AJ36" s="1392"/>
      <c r="AK36" s="1392"/>
    </row>
    <row r="37" spans="1:48" ht="4.5" customHeight="1">
      <c r="A37" s="318"/>
      <c r="B37" s="383"/>
      <c r="C37" s="286"/>
      <c r="D37" s="286"/>
      <c r="E37" s="286"/>
      <c r="F37" s="286"/>
      <c r="G37" s="286"/>
      <c r="H37" s="286"/>
      <c r="I37" s="286"/>
      <c r="J37" s="287"/>
      <c r="K37" s="287"/>
      <c r="L37" s="287"/>
      <c r="M37" s="287"/>
      <c r="N37" s="288"/>
      <c r="O37" s="288"/>
      <c r="P37" s="288"/>
      <c r="Q37" s="288"/>
      <c r="R37" s="288"/>
      <c r="S37" s="288"/>
      <c r="T37" s="288"/>
      <c r="U37" s="288"/>
      <c r="V37" s="288"/>
      <c r="W37" s="288"/>
      <c r="X37" s="288"/>
      <c r="Y37" s="288"/>
      <c r="Z37" s="288"/>
      <c r="AA37" s="288"/>
      <c r="AB37" s="289"/>
      <c r="AC37" s="289"/>
      <c r="AD37" s="289"/>
      <c r="AE37" s="289"/>
      <c r="AF37" s="289"/>
      <c r="AG37" s="289"/>
      <c r="AH37" s="289"/>
      <c r="AI37" s="289"/>
      <c r="AJ37" s="289"/>
      <c r="AK37" s="289"/>
    </row>
    <row r="38" spans="1:48" ht="18" customHeight="1">
      <c r="A38" s="1234" t="s">
        <v>680</v>
      </c>
      <c r="B38" s="1234"/>
      <c r="C38" s="1234"/>
      <c r="D38" s="1234"/>
      <c r="E38" s="1234"/>
      <c r="F38" s="1234"/>
      <c r="G38" s="1234"/>
      <c r="H38" s="1234"/>
      <c r="I38" s="1234"/>
      <c r="J38" s="1234"/>
      <c r="K38" s="1234"/>
      <c r="L38" s="1234"/>
      <c r="M38" s="1234"/>
      <c r="N38" s="1234"/>
      <c r="O38" s="1234"/>
      <c r="P38" s="1234"/>
      <c r="Q38" s="1234"/>
      <c r="R38" s="1234"/>
      <c r="S38" s="1234"/>
      <c r="T38" s="1234"/>
      <c r="U38" s="1234"/>
      <c r="V38" s="1234"/>
      <c r="W38" s="1234"/>
      <c r="X38" s="1234"/>
      <c r="Y38" s="1234"/>
      <c r="Z38" s="1234"/>
      <c r="AA38" s="1234"/>
      <c r="AB38" s="1234"/>
      <c r="AC38" s="1234"/>
      <c r="AD38" s="1234"/>
      <c r="AE38" s="1234"/>
      <c r="AF38" s="1234"/>
      <c r="AG38" s="1234"/>
      <c r="AH38" s="1234"/>
      <c r="AI38" s="1234"/>
      <c r="AJ38" s="1234"/>
      <c r="AK38" s="1234"/>
    </row>
    <row r="39" spans="1:48" ht="4.5" customHeight="1" thickBot="1">
      <c r="A39" s="286"/>
      <c r="B39" s="285"/>
      <c r="C39" s="286"/>
      <c r="D39" s="286"/>
      <c r="E39" s="286"/>
      <c r="F39" s="286"/>
      <c r="G39" s="286"/>
      <c r="H39" s="286"/>
      <c r="I39" s="286"/>
      <c r="J39" s="287"/>
      <c r="K39" s="287"/>
      <c r="L39" s="287"/>
      <c r="M39" s="287"/>
      <c r="N39" s="288"/>
      <c r="O39" s="288"/>
      <c r="P39" s="288"/>
      <c r="Q39" s="288"/>
      <c r="R39" s="288"/>
      <c r="S39" s="288"/>
      <c r="T39" s="288"/>
      <c r="U39" s="288"/>
      <c r="V39" s="288"/>
      <c r="W39" s="288"/>
      <c r="X39" s="288"/>
      <c r="Y39" s="288"/>
      <c r="Z39" s="288"/>
      <c r="AA39" s="288"/>
      <c r="AB39" s="289"/>
      <c r="AC39" s="289"/>
      <c r="AD39" s="289"/>
      <c r="AE39" s="289"/>
      <c r="AF39" s="289"/>
      <c r="AG39" s="289"/>
      <c r="AH39" s="289"/>
      <c r="AI39" s="289"/>
      <c r="AJ39" s="289"/>
      <c r="AK39" s="289"/>
    </row>
    <row r="40" spans="1:48" ht="21" customHeight="1" thickBot="1">
      <c r="A40" s="384"/>
      <c r="B40" s="2015" t="s">
        <v>97</v>
      </c>
      <c r="C40" s="1239"/>
      <c r="D40" s="1239"/>
      <c r="E40" s="1239"/>
      <c r="F40" s="1239"/>
      <c r="G40" s="1239"/>
      <c r="H40" s="1239"/>
      <c r="I40" s="1239"/>
      <c r="J40" s="1239"/>
      <c r="K40" s="1239"/>
      <c r="L40" s="1239"/>
      <c r="M40" s="1239"/>
      <c r="N40" s="1239"/>
      <c r="O40" s="1239"/>
      <c r="P40" s="1239"/>
      <c r="Q40" s="1239"/>
      <c r="R40" s="1239"/>
      <c r="S40" s="1239"/>
      <c r="T40" s="1239"/>
      <c r="U40" s="1239"/>
      <c r="V40" s="1239"/>
      <c r="W40" s="1239"/>
      <c r="X40" s="1239"/>
      <c r="Y40" s="1239"/>
      <c r="Z40" s="1240"/>
      <c r="AA40" s="1239" t="s">
        <v>23</v>
      </c>
      <c r="AB40" s="1239"/>
      <c r="AC40" s="1239"/>
      <c r="AD40" s="1239"/>
      <c r="AE40" s="1239"/>
      <c r="AF40" s="1239"/>
      <c r="AG40" s="1239"/>
      <c r="AH40" s="1239"/>
      <c r="AI40" s="1239"/>
      <c r="AJ40" s="1239"/>
      <c r="AK40" s="1938"/>
    </row>
    <row r="41" spans="1:48" ht="18" customHeight="1" thickTop="1">
      <c r="A41" s="2188" t="s">
        <v>582</v>
      </c>
      <c r="B41" s="2219" t="s">
        <v>370</v>
      </c>
      <c r="C41" s="2220"/>
      <c r="D41" s="2220"/>
      <c r="E41" s="2220"/>
      <c r="F41" s="2220"/>
      <c r="G41" s="2220"/>
      <c r="H41" s="2220"/>
      <c r="I41" s="2220"/>
      <c r="J41" s="2220"/>
      <c r="K41" s="2220"/>
      <c r="L41" s="2220"/>
      <c r="M41" s="2220"/>
      <c r="N41" s="2220"/>
      <c r="O41" s="2220"/>
      <c r="P41" s="2220"/>
      <c r="Q41" s="2220"/>
      <c r="R41" s="2220"/>
      <c r="S41" s="2220"/>
      <c r="T41" s="2220"/>
      <c r="U41" s="2220"/>
      <c r="V41" s="2220"/>
      <c r="W41" s="2220"/>
      <c r="X41" s="2220"/>
      <c r="Y41" s="2220"/>
      <c r="Z41" s="2221"/>
      <c r="AA41" s="2370" t="s">
        <v>113</v>
      </c>
      <c r="AB41" s="1176" t="s">
        <v>298</v>
      </c>
      <c r="AC41" s="1176"/>
      <c r="AD41" s="1176"/>
      <c r="AE41" s="1176"/>
      <c r="AF41" s="2370" t="s">
        <v>113</v>
      </c>
      <c r="AG41" s="1176" t="s">
        <v>297</v>
      </c>
      <c r="AH41" s="1176"/>
      <c r="AI41" s="1176"/>
      <c r="AJ41" s="1176"/>
      <c r="AK41" s="2310"/>
    </row>
    <row r="42" spans="1:48" ht="15.75" customHeight="1">
      <c r="A42" s="2189"/>
      <c r="B42" s="2251" t="s">
        <v>24</v>
      </c>
      <c r="C42" s="2252"/>
      <c r="D42" s="2252"/>
      <c r="E42" s="2252"/>
      <c r="F42" s="2252"/>
      <c r="G42" s="2252"/>
      <c r="H42" s="2252"/>
      <c r="I42" s="2252"/>
      <c r="J42" s="2252"/>
      <c r="K42" s="2252"/>
      <c r="L42" s="2252"/>
      <c r="M42" s="2252"/>
      <c r="N42" s="2252"/>
      <c r="O42" s="2252"/>
      <c r="P42" s="2252"/>
      <c r="Q42" s="2252"/>
      <c r="R42" s="2252"/>
      <c r="S42" s="2252"/>
      <c r="T42" s="2252"/>
      <c r="U42" s="2252"/>
      <c r="V42" s="2252"/>
      <c r="W42" s="2252"/>
      <c r="X42" s="2252"/>
      <c r="Y42" s="2252"/>
      <c r="Z42" s="2253"/>
      <c r="AA42" s="385"/>
      <c r="AB42" s="385"/>
      <c r="AC42" s="385"/>
      <c r="AD42" s="385"/>
      <c r="AE42" s="385"/>
      <c r="AF42" s="385"/>
      <c r="AG42" s="385"/>
      <c r="AH42" s="386"/>
      <c r="AI42" s="386"/>
      <c r="AJ42" s="386"/>
      <c r="AK42" s="387"/>
    </row>
    <row r="43" spans="1:48" ht="15.75" customHeight="1">
      <c r="A43" s="2189"/>
      <c r="B43" s="388"/>
      <c r="C43" s="2254" t="s">
        <v>365</v>
      </c>
      <c r="D43" s="2254"/>
      <c r="E43" s="2254"/>
      <c r="F43" s="2254"/>
      <c r="G43" s="2254"/>
      <c r="H43" s="2254"/>
      <c r="I43" s="2254"/>
      <c r="J43" s="2254"/>
      <c r="K43" s="2254"/>
      <c r="L43" s="2254"/>
      <c r="M43" s="2254"/>
      <c r="N43" s="2254"/>
      <c r="O43" s="2254"/>
      <c r="P43" s="2254"/>
      <c r="Q43" s="2254"/>
      <c r="R43" s="2254"/>
      <c r="S43" s="2254"/>
      <c r="T43" s="2254"/>
      <c r="U43" s="2254"/>
      <c r="V43" s="2254"/>
      <c r="W43" s="2254"/>
      <c r="X43" s="2254"/>
      <c r="Y43" s="2254"/>
      <c r="Z43" s="2255"/>
      <c r="AA43" s="389"/>
      <c r="AB43" s="389"/>
      <c r="AC43" s="389"/>
      <c r="AD43" s="389"/>
      <c r="AE43" s="389"/>
      <c r="AF43" s="389"/>
      <c r="AG43" s="389"/>
      <c r="AH43" s="292"/>
      <c r="AI43" s="292"/>
      <c r="AJ43" s="292"/>
      <c r="AK43" s="327"/>
    </row>
    <row r="44" spans="1:48" ht="18" customHeight="1">
      <c r="A44" s="2189"/>
      <c r="B44" s="388"/>
      <c r="C44" s="390"/>
      <c r="D44" s="2254" t="s">
        <v>299</v>
      </c>
      <c r="E44" s="2254"/>
      <c r="F44" s="2254"/>
      <c r="G44" s="2254"/>
      <c r="H44" s="2254"/>
      <c r="I44" s="2254"/>
      <c r="J44" s="2254"/>
      <c r="K44" s="2254"/>
      <c r="L44" s="2254"/>
      <c r="M44" s="2254"/>
      <c r="N44" s="2254"/>
      <c r="O44" s="2254"/>
      <c r="P44" s="2254"/>
      <c r="Q44" s="2254"/>
      <c r="R44" s="2254"/>
      <c r="S44" s="2254"/>
      <c r="T44" s="2254"/>
      <c r="U44" s="2254"/>
      <c r="V44" s="2254"/>
      <c r="W44" s="2254"/>
      <c r="X44" s="2254"/>
      <c r="Y44" s="2254"/>
      <c r="Z44" s="2255"/>
      <c r="AA44" s="2365" t="s">
        <v>113</v>
      </c>
      <c r="AB44" s="2186" t="s">
        <v>270</v>
      </c>
      <c r="AC44" s="2186"/>
      <c r="AD44" s="2186"/>
      <c r="AE44" s="2186"/>
      <c r="AF44" s="2365" t="s">
        <v>113</v>
      </c>
      <c r="AG44" s="2186" t="s">
        <v>271</v>
      </c>
      <c r="AH44" s="2186"/>
      <c r="AI44" s="2186"/>
      <c r="AJ44" s="2186"/>
      <c r="AK44" s="2187"/>
    </row>
    <row r="45" spans="1:48" ht="15.75" customHeight="1">
      <c r="A45" s="2189"/>
      <c r="B45" s="391"/>
      <c r="C45" s="2254" t="s">
        <v>366</v>
      </c>
      <c r="D45" s="2254"/>
      <c r="E45" s="2254"/>
      <c r="F45" s="2254"/>
      <c r="G45" s="2254"/>
      <c r="H45" s="2254"/>
      <c r="I45" s="2254"/>
      <c r="J45" s="2254"/>
      <c r="K45" s="2254"/>
      <c r="L45" s="2254"/>
      <c r="M45" s="2254"/>
      <c r="N45" s="2254"/>
      <c r="O45" s="2254"/>
      <c r="P45" s="2254"/>
      <c r="Q45" s="2254"/>
      <c r="R45" s="2254"/>
      <c r="S45" s="2254"/>
      <c r="T45" s="2254"/>
      <c r="U45" s="2254"/>
      <c r="V45" s="2254"/>
      <c r="W45" s="2254"/>
      <c r="X45" s="2254"/>
      <c r="Y45" s="2254"/>
      <c r="Z45" s="2255"/>
      <c r="AA45" s="389"/>
      <c r="AB45" s="392"/>
      <c r="AC45" s="392"/>
      <c r="AD45" s="392"/>
      <c r="AE45" s="392"/>
      <c r="AF45" s="389"/>
      <c r="AG45" s="392"/>
      <c r="AH45" s="292"/>
      <c r="AI45" s="292"/>
      <c r="AJ45" s="292"/>
      <c r="AK45" s="327"/>
    </row>
    <row r="46" spans="1:48" ht="18" customHeight="1">
      <c r="A46" s="2189"/>
      <c r="B46" s="391"/>
      <c r="C46" s="393"/>
      <c r="D46" s="2254" t="s">
        <v>300</v>
      </c>
      <c r="E46" s="2254"/>
      <c r="F46" s="2254"/>
      <c r="G46" s="2254"/>
      <c r="H46" s="2254"/>
      <c r="I46" s="2254"/>
      <c r="J46" s="2254"/>
      <c r="K46" s="2254"/>
      <c r="L46" s="2254"/>
      <c r="M46" s="2254"/>
      <c r="N46" s="2254"/>
      <c r="O46" s="2254"/>
      <c r="P46" s="2254"/>
      <c r="Q46" s="2254"/>
      <c r="R46" s="2254"/>
      <c r="S46" s="2254"/>
      <c r="T46" s="2254"/>
      <c r="U46" s="2254"/>
      <c r="V46" s="2254"/>
      <c r="W46" s="2254"/>
      <c r="X46" s="2254"/>
      <c r="Y46" s="2254"/>
      <c r="Z46" s="2255"/>
      <c r="AA46" s="2365" t="s">
        <v>113</v>
      </c>
      <c r="AB46" s="2320" t="s">
        <v>21</v>
      </c>
      <c r="AC46" s="2320"/>
      <c r="AD46" s="2320"/>
      <c r="AE46" s="2320"/>
      <c r="AF46" s="2371" t="s">
        <v>113</v>
      </c>
      <c r="AG46" s="2320" t="s">
        <v>22</v>
      </c>
      <c r="AH46" s="2320"/>
      <c r="AI46" s="2320"/>
      <c r="AJ46" s="2320"/>
      <c r="AK46" s="2321"/>
    </row>
    <row r="47" spans="1:48" ht="18" customHeight="1">
      <c r="A47" s="2204" t="s">
        <v>48</v>
      </c>
      <c r="B47" s="2219" t="s">
        <v>735</v>
      </c>
      <c r="C47" s="2220"/>
      <c r="D47" s="2220"/>
      <c r="E47" s="2220"/>
      <c r="F47" s="2220"/>
      <c r="G47" s="2220"/>
      <c r="H47" s="2220"/>
      <c r="I47" s="2220"/>
      <c r="J47" s="2220"/>
      <c r="K47" s="2220"/>
      <c r="L47" s="2220"/>
      <c r="M47" s="2220"/>
      <c r="N47" s="2220"/>
      <c r="O47" s="2220"/>
      <c r="P47" s="2220"/>
      <c r="Q47" s="2220"/>
      <c r="R47" s="2220"/>
      <c r="S47" s="2220"/>
      <c r="T47" s="2220"/>
      <c r="U47" s="2220"/>
      <c r="V47" s="2220"/>
      <c r="W47" s="2220"/>
      <c r="X47" s="2220"/>
      <c r="Y47" s="2220"/>
      <c r="Z47" s="2221"/>
      <c r="AA47" s="2376" t="str">
        <f>IF($W$7&lt;0,"（　）","（〇）")</f>
        <v>（〇）</v>
      </c>
      <c r="AB47" s="1176" t="s">
        <v>301</v>
      </c>
      <c r="AC47" s="1176"/>
      <c r="AD47" s="1176"/>
      <c r="AE47" s="1176"/>
      <c r="AF47" s="2379" t="str">
        <f>IF($W$7&lt;0,"（〇）","（　）")</f>
        <v>（　）</v>
      </c>
      <c r="AG47" s="2193" t="s">
        <v>302</v>
      </c>
      <c r="AH47" s="2193"/>
      <c r="AI47" s="2193"/>
      <c r="AJ47" s="2193"/>
      <c r="AK47" s="2194"/>
      <c r="AV47" s="2375"/>
    </row>
    <row r="48" spans="1:48" ht="18" customHeight="1">
      <c r="A48" s="2205"/>
      <c r="B48" s="2195" t="s">
        <v>702</v>
      </c>
      <c r="C48" s="2196"/>
      <c r="D48" s="2196"/>
      <c r="E48" s="2196"/>
      <c r="F48" s="2196"/>
      <c r="G48" s="2196"/>
      <c r="H48" s="2196"/>
      <c r="I48" s="2196"/>
      <c r="J48" s="2196"/>
      <c r="K48" s="2196"/>
      <c r="L48" s="2196"/>
      <c r="M48" s="2196"/>
      <c r="N48" s="2196"/>
      <c r="O48" s="2196"/>
      <c r="P48" s="2196"/>
      <c r="Q48" s="2196"/>
      <c r="R48" s="2196"/>
      <c r="S48" s="2196"/>
      <c r="T48" s="2196"/>
      <c r="U48" s="2196"/>
      <c r="V48" s="2196"/>
      <c r="W48" s="2196"/>
      <c r="X48" s="2196"/>
      <c r="Y48" s="2196"/>
      <c r="Z48" s="2197"/>
      <c r="AA48" s="2373" t="s">
        <v>113</v>
      </c>
      <c r="AB48" s="2198" t="s">
        <v>698</v>
      </c>
      <c r="AC48" s="2198"/>
      <c r="AD48" s="2198"/>
      <c r="AE48" s="2198"/>
      <c r="AF48" s="2372" t="s">
        <v>113</v>
      </c>
      <c r="AG48" s="2198" t="s">
        <v>699</v>
      </c>
      <c r="AH48" s="2198"/>
      <c r="AI48" s="2198"/>
      <c r="AJ48" s="2198"/>
      <c r="AK48" s="2199"/>
    </row>
    <row r="49" spans="1:37" ht="18" customHeight="1">
      <c r="A49" s="2205"/>
      <c r="B49" s="2207" t="s">
        <v>701</v>
      </c>
      <c r="C49" s="2190"/>
      <c r="D49" s="2190"/>
      <c r="E49" s="2190"/>
      <c r="F49" s="2190"/>
      <c r="G49" s="2190"/>
      <c r="H49" s="2190"/>
      <c r="I49" s="2190"/>
      <c r="J49" s="2190"/>
      <c r="K49" s="2190"/>
      <c r="L49" s="2190"/>
      <c r="M49" s="2190"/>
      <c r="N49" s="2190"/>
      <c r="O49" s="2190"/>
      <c r="P49" s="2190"/>
      <c r="Q49" s="2190"/>
      <c r="R49" s="2190"/>
      <c r="S49" s="2190"/>
      <c r="T49" s="2190"/>
      <c r="U49" s="2190"/>
      <c r="V49" s="2190"/>
      <c r="W49" s="2190"/>
      <c r="X49" s="2190"/>
      <c r="Y49" s="2190"/>
      <c r="Z49" s="2191"/>
      <c r="AA49" s="2374" t="s">
        <v>113</v>
      </c>
      <c r="AB49" s="2186" t="s">
        <v>700</v>
      </c>
      <c r="AC49" s="2186"/>
      <c r="AD49" s="2186"/>
      <c r="AE49" s="2186"/>
      <c r="AF49" s="394"/>
      <c r="AG49" s="392"/>
      <c r="AH49" s="392"/>
      <c r="AI49" s="392"/>
      <c r="AJ49" s="392"/>
      <c r="AK49" s="315"/>
    </row>
    <row r="50" spans="1:37" ht="18" customHeight="1">
      <c r="A50" s="2205"/>
      <c r="B50" s="395"/>
      <c r="C50" s="2190"/>
      <c r="D50" s="2190"/>
      <c r="E50" s="2190"/>
      <c r="F50" s="2190"/>
      <c r="G50" s="2190"/>
      <c r="H50" s="2190"/>
      <c r="I50" s="2190"/>
      <c r="J50" s="2190"/>
      <c r="K50" s="2190"/>
      <c r="L50" s="2190"/>
      <c r="M50" s="2190"/>
      <c r="N50" s="2190"/>
      <c r="O50" s="2190"/>
      <c r="P50" s="2190"/>
      <c r="Q50" s="2190"/>
      <c r="R50" s="2190"/>
      <c r="S50" s="2190"/>
      <c r="T50" s="2190"/>
      <c r="U50" s="2190"/>
      <c r="V50" s="2190"/>
      <c r="W50" s="2190"/>
      <c r="X50" s="2190"/>
      <c r="Y50" s="2190"/>
      <c r="Z50" s="2191"/>
      <c r="AA50" s="2200" t="s">
        <v>728</v>
      </c>
      <c r="AB50" s="2200"/>
      <c r="AC50" s="2200"/>
      <c r="AD50" s="2200"/>
      <c r="AE50" s="2200"/>
      <c r="AF50" s="2200"/>
      <c r="AG50" s="2200"/>
      <c r="AH50" s="2200"/>
      <c r="AI50" s="2200"/>
      <c r="AJ50" s="2200"/>
      <c r="AK50" s="2201"/>
    </row>
    <row r="51" spans="1:37" ht="18" customHeight="1">
      <c r="A51" s="2206"/>
      <c r="B51" s="396"/>
      <c r="C51" s="397"/>
      <c r="D51" s="2192"/>
      <c r="E51" s="2192"/>
      <c r="F51" s="2192"/>
      <c r="G51" s="2192"/>
      <c r="H51" s="2192"/>
      <c r="I51" s="2192"/>
      <c r="J51" s="2192"/>
      <c r="K51" s="2192"/>
      <c r="L51" s="2192"/>
      <c r="M51" s="2192"/>
      <c r="N51" s="2192"/>
      <c r="O51" s="2192"/>
      <c r="P51" s="2192"/>
      <c r="Q51" s="2192"/>
      <c r="R51" s="2192"/>
      <c r="S51" s="2192"/>
      <c r="T51" s="2192"/>
      <c r="U51" s="2192"/>
      <c r="V51" s="2192"/>
      <c r="W51" s="2192"/>
      <c r="X51" s="2192"/>
      <c r="Y51" s="2192"/>
      <c r="Z51" s="2192"/>
      <c r="AA51" s="2202"/>
      <c r="AB51" s="2202"/>
      <c r="AC51" s="2202"/>
      <c r="AD51" s="2202"/>
      <c r="AE51" s="2202"/>
      <c r="AF51" s="2202"/>
      <c r="AG51" s="2202"/>
      <c r="AH51" s="2202"/>
      <c r="AI51" s="2202"/>
      <c r="AJ51" s="2202"/>
      <c r="AK51" s="2203"/>
    </row>
    <row r="52" spans="1:37" ht="34.5" customHeight="1">
      <c r="A52" s="398" t="s">
        <v>49</v>
      </c>
      <c r="B52" s="2304" t="s">
        <v>580</v>
      </c>
      <c r="C52" s="2305"/>
      <c r="D52" s="2305"/>
      <c r="E52" s="2305"/>
      <c r="F52" s="2305"/>
      <c r="G52" s="2305"/>
      <c r="H52" s="2305"/>
      <c r="I52" s="2305"/>
      <c r="J52" s="2305"/>
      <c r="K52" s="2305"/>
      <c r="L52" s="2305"/>
      <c r="M52" s="2305"/>
      <c r="N52" s="2305"/>
      <c r="O52" s="2305"/>
      <c r="P52" s="2305"/>
      <c r="Q52" s="2305"/>
      <c r="R52" s="2305"/>
      <c r="S52" s="2305"/>
      <c r="T52" s="2305"/>
      <c r="U52" s="2305"/>
      <c r="V52" s="2305"/>
      <c r="W52" s="2305"/>
      <c r="X52" s="2305"/>
      <c r="Y52" s="2305"/>
      <c r="Z52" s="2306"/>
      <c r="AA52" s="2365" t="s">
        <v>113</v>
      </c>
      <c r="AB52" s="392" t="s">
        <v>303</v>
      </c>
      <c r="AC52" s="392"/>
      <c r="AD52" s="392"/>
      <c r="AE52" s="392"/>
      <c r="AF52" s="2365" t="s">
        <v>113</v>
      </c>
      <c r="AG52" s="392" t="s">
        <v>304</v>
      </c>
      <c r="AH52" s="292"/>
      <c r="AI52" s="292"/>
      <c r="AJ52" s="292"/>
      <c r="AK52" s="327"/>
    </row>
    <row r="53" spans="1:37" ht="18" customHeight="1">
      <c r="A53" s="2204" t="s">
        <v>50</v>
      </c>
      <c r="B53" s="2301" t="s">
        <v>371</v>
      </c>
      <c r="C53" s="2302"/>
      <c r="D53" s="2302"/>
      <c r="E53" s="2302"/>
      <c r="F53" s="2302"/>
      <c r="G53" s="2302"/>
      <c r="H53" s="2302"/>
      <c r="I53" s="2302"/>
      <c r="J53" s="2302"/>
      <c r="K53" s="2302"/>
      <c r="L53" s="2302"/>
      <c r="M53" s="2302"/>
      <c r="N53" s="2302"/>
      <c r="O53" s="2302"/>
      <c r="P53" s="2302"/>
      <c r="Q53" s="2302"/>
      <c r="R53" s="2302"/>
      <c r="S53" s="2302"/>
      <c r="T53" s="2302"/>
      <c r="U53" s="2302"/>
      <c r="V53" s="2302"/>
      <c r="W53" s="2302"/>
      <c r="X53" s="2302"/>
      <c r="Y53" s="2302"/>
      <c r="Z53" s="2303"/>
      <c r="AA53" s="2377" t="str">
        <f>IF($AD$28&lt;=30,"（〇）","（　）")</f>
        <v>（〇）</v>
      </c>
      <c r="AB53" s="2300" t="s">
        <v>372</v>
      </c>
      <c r="AC53" s="2300"/>
      <c r="AD53" s="2300"/>
      <c r="AE53" s="2300"/>
      <c r="AF53" s="2380" t="str">
        <f>IF($AD$28&lt;=30,"（　）","（〇）")</f>
        <v>（　）</v>
      </c>
      <c r="AG53" s="1176" t="s">
        <v>13</v>
      </c>
      <c r="AH53" s="1176"/>
      <c r="AI53" s="1176"/>
      <c r="AJ53" s="1176"/>
      <c r="AK53" s="2310"/>
    </row>
    <row r="54" spans="1:37" ht="18" customHeight="1" thickBot="1">
      <c r="A54" s="2313"/>
      <c r="B54" s="2307" t="s">
        <v>305</v>
      </c>
      <c r="C54" s="2308"/>
      <c r="D54" s="2308"/>
      <c r="E54" s="2308"/>
      <c r="F54" s="2308"/>
      <c r="G54" s="2308"/>
      <c r="H54" s="2308"/>
      <c r="I54" s="2308"/>
      <c r="J54" s="2308"/>
      <c r="K54" s="2308"/>
      <c r="L54" s="2308"/>
      <c r="M54" s="2308"/>
      <c r="N54" s="2308"/>
      <c r="O54" s="2308"/>
      <c r="P54" s="2308"/>
      <c r="Q54" s="2308"/>
      <c r="R54" s="2308"/>
      <c r="S54" s="2308"/>
      <c r="T54" s="2308"/>
      <c r="U54" s="2308"/>
      <c r="V54" s="2308"/>
      <c r="W54" s="2308"/>
      <c r="X54" s="2308"/>
      <c r="Y54" s="2308"/>
      <c r="Z54" s="2309"/>
      <c r="AA54" s="2378" t="str">
        <f>IF($AE$7&lt;0,"（　）","（〇）")</f>
        <v>（〇）</v>
      </c>
      <c r="AB54" s="1913"/>
      <c r="AC54" s="1913"/>
      <c r="AD54" s="1913"/>
      <c r="AE54" s="1913"/>
      <c r="AF54" s="2381" t="str">
        <f>IF($AE$7&lt;0,"（　）","（〇）")</f>
        <v>（〇）</v>
      </c>
      <c r="AG54" s="2311"/>
      <c r="AH54" s="2311"/>
      <c r="AI54" s="2311"/>
      <c r="AJ54" s="2311"/>
      <c r="AK54" s="2312"/>
    </row>
    <row r="55" spans="1:37" ht="36" customHeight="1">
      <c r="A55" s="289"/>
      <c r="B55" s="382"/>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89"/>
    </row>
    <row r="56" spans="1:37" ht="18" customHeight="1">
      <c r="A56" s="289"/>
      <c r="B56" s="382"/>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289"/>
    </row>
    <row r="57" spans="1:37" ht="18" customHeight="1">
      <c r="A57" s="289"/>
      <c r="B57" s="382"/>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K57" s="289"/>
    </row>
    <row r="58" spans="1:37" ht="18" customHeight="1">
      <c r="A58" s="334"/>
      <c r="B58" s="334"/>
      <c r="C58" s="334"/>
      <c r="D58" s="334"/>
      <c r="E58" s="334"/>
      <c r="F58" s="334"/>
      <c r="G58" s="334"/>
      <c r="H58" s="334"/>
      <c r="I58" s="334"/>
      <c r="J58" s="334"/>
      <c r="K58" s="334"/>
      <c r="L58" s="334"/>
      <c r="M58" s="334"/>
      <c r="N58" s="399"/>
      <c r="O58" s="399"/>
      <c r="P58" s="399"/>
      <c r="Q58" s="399"/>
      <c r="R58" s="399"/>
      <c r="S58" s="399"/>
      <c r="T58" s="399"/>
      <c r="U58" s="399"/>
      <c r="V58" s="399"/>
      <c r="W58" s="399"/>
      <c r="X58" s="399"/>
      <c r="Y58" s="399"/>
      <c r="Z58" s="399"/>
      <c r="AA58" s="399"/>
      <c r="AB58" s="399"/>
      <c r="AC58" s="399"/>
      <c r="AD58" s="399"/>
      <c r="AE58" s="399"/>
      <c r="AF58" s="399"/>
      <c r="AG58" s="399"/>
      <c r="AH58" s="399"/>
      <c r="AI58" s="400"/>
      <c r="AJ58" s="401"/>
      <c r="AK58" s="370"/>
    </row>
    <row r="59" spans="1:37" ht="15" customHeight="1">
      <c r="A59" s="334"/>
      <c r="B59" s="334"/>
      <c r="C59" s="334"/>
      <c r="D59" s="334"/>
      <c r="E59" s="334"/>
      <c r="F59" s="334"/>
      <c r="G59" s="334"/>
      <c r="H59" s="334"/>
      <c r="I59" s="334"/>
      <c r="J59" s="334"/>
      <c r="K59" s="334"/>
      <c r="L59" s="334"/>
      <c r="M59" s="334"/>
      <c r="N59" s="399"/>
      <c r="O59" s="399"/>
      <c r="P59" s="399"/>
      <c r="Q59" s="399"/>
      <c r="R59" s="399"/>
      <c r="S59" s="399"/>
      <c r="T59" s="399"/>
      <c r="U59" s="399"/>
      <c r="V59" s="399"/>
      <c r="W59" s="399"/>
      <c r="X59" s="399"/>
      <c r="Y59" s="399"/>
      <c r="Z59" s="399"/>
      <c r="AA59" s="399"/>
      <c r="AB59" s="399"/>
      <c r="AC59" s="399"/>
      <c r="AD59" s="399"/>
      <c r="AE59" s="399"/>
      <c r="AF59" s="399"/>
      <c r="AG59" s="399"/>
      <c r="AH59" s="399"/>
      <c r="AI59" s="400"/>
      <c r="AJ59" s="401"/>
      <c r="AK59" s="370"/>
    </row>
    <row r="60" spans="1:37" ht="15" customHeight="1">
      <c r="A60" s="335"/>
      <c r="B60" s="336"/>
      <c r="C60" s="336"/>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5"/>
      <c r="AJ60" s="335"/>
      <c r="AK60" s="334"/>
    </row>
    <row r="61" spans="1:37" ht="15" customHeight="1"/>
  </sheetData>
  <mergeCells count="137">
    <mergeCell ref="AB53:AE54"/>
    <mergeCell ref="B53:Z53"/>
    <mergeCell ref="B52:Z52"/>
    <mergeCell ref="B54:Z54"/>
    <mergeCell ref="AA53:AA54"/>
    <mergeCell ref="AF53:AF54"/>
    <mergeCell ref="AG53:AK54"/>
    <mergeCell ref="A53:A54"/>
    <mergeCell ref="V28:AA28"/>
    <mergeCell ref="AD28:AJ28"/>
    <mergeCell ref="B30:AK30"/>
    <mergeCell ref="B32:AK32"/>
    <mergeCell ref="B33:AK33"/>
    <mergeCell ref="B34:AK34"/>
    <mergeCell ref="A36:AK36"/>
    <mergeCell ref="A38:AK38"/>
    <mergeCell ref="AA40:AK40"/>
    <mergeCell ref="B40:Z40"/>
    <mergeCell ref="B47:Z47"/>
    <mergeCell ref="AB47:AE47"/>
    <mergeCell ref="AB41:AE41"/>
    <mergeCell ref="AG41:AK41"/>
    <mergeCell ref="AB46:AE46"/>
    <mergeCell ref="AG46:AK46"/>
    <mergeCell ref="A18:E20"/>
    <mergeCell ref="G18:L18"/>
    <mergeCell ref="M18:M20"/>
    <mergeCell ref="O18:T18"/>
    <mergeCell ref="U18:U20"/>
    <mergeCell ref="W18:AB18"/>
    <mergeCell ref="AC18:AC20"/>
    <mergeCell ref="AE18:AK18"/>
    <mergeCell ref="G19:K20"/>
    <mergeCell ref="L19:L20"/>
    <mergeCell ref="O19:S20"/>
    <mergeCell ref="T19:T20"/>
    <mergeCell ref="W19:AA20"/>
    <mergeCell ref="AB19:AB20"/>
    <mergeCell ref="AE19:AJ20"/>
    <mergeCell ref="AK19:AK20"/>
    <mergeCell ref="AC15:AC17"/>
    <mergeCell ref="AE15:AK15"/>
    <mergeCell ref="G16:K17"/>
    <mergeCell ref="L16:L17"/>
    <mergeCell ref="O16:S17"/>
    <mergeCell ref="T16:T17"/>
    <mergeCell ref="W16:AA17"/>
    <mergeCell ref="AB16:AB17"/>
    <mergeCell ref="AE16:AJ17"/>
    <mergeCell ref="AK16:AK17"/>
    <mergeCell ref="A15:E17"/>
    <mergeCell ref="G15:L15"/>
    <mergeCell ref="M15:M17"/>
    <mergeCell ref="O15:T15"/>
    <mergeCell ref="U15:U17"/>
    <mergeCell ref="M12:M14"/>
    <mergeCell ref="O12:T12"/>
    <mergeCell ref="U12:U14"/>
    <mergeCell ref="W15:AB15"/>
    <mergeCell ref="T13:T14"/>
    <mergeCell ref="W13:AA14"/>
    <mergeCell ref="AB13:AB14"/>
    <mergeCell ref="O13:S14"/>
    <mergeCell ref="AE13:AJ14"/>
    <mergeCell ref="AK13:AK14"/>
    <mergeCell ref="A9:E11"/>
    <mergeCell ref="G9:L9"/>
    <mergeCell ref="M9:M11"/>
    <mergeCell ref="O9:T9"/>
    <mergeCell ref="U9:U11"/>
    <mergeCell ref="A1:AK1"/>
    <mergeCell ref="M5:AB5"/>
    <mergeCell ref="AD5:AK5"/>
    <mergeCell ref="M6:U8"/>
    <mergeCell ref="W6:AB6"/>
    <mergeCell ref="AC6:AC8"/>
    <mergeCell ref="AE6:AK6"/>
    <mergeCell ref="W7:AA8"/>
    <mergeCell ref="AB7:AB8"/>
    <mergeCell ref="AE7:AJ8"/>
    <mergeCell ref="AK7:AK8"/>
    <mergeCell ref="A6:E8"/>
    <mergeCell ref="G6:L6"/>
    <mergeCell ref="G7:K8"/>
    <mergeCell ref="L7:L8"/>
    <mergeCell ref="A3:AK3"/>
    <mergeCell ref="A5:E5"/>
    <mergeCell ref="F5:L5"/>
    <mergeCell ref="B42:Z42"/>
    <mergeCell ref="C43:Z43"/>
    <mergeCell ref="D44:Z44"/>
    <mergeCell ref="C45:Z45"/>
    <mergeCell ref="D46:Z46"/>
    <mergeCell ref="W9:AB9"/>
    <mergeCell ref="AC9:AC11"/>
    <mergeCell ref="AE9:AK9"/>
    <mergeCell ref="G10:K11"/>
    <mergeCell ref="L10:L11"/>
    <mergeCell ref="O10:S11"/>
    <mergeCell ref="T10:T11"/>
    <mergeCell ref="W10:AA11"/>
    <mergeCell ref="AB10:AB11"/>
    <mergeCell ref="AE10:AJ11"/>
    <mergeCell ref="AK10:AK11"/>
    <mergeCell ref="A12:E14"/>
    <mergeCell ref="G12:L12"/>
    <mergeCell ref="W12:AB12"/>
    <mergeCell ref="AC12:AC14"/>
    <mergeCell ref="AE12:AK12"/>
    <mergeCell ref="G13:K14"/>
    <mergeCell ref="L13:L14"/>
    <mergeCell ref="A21:T24"/>
    <mergeCell ref="U21:U22"/>
    <mergeCell ref="B41:Z41"/>
    <mergeCell ref="V21:AB22"/>
    <mergeCell ref="AC21:AC24"/>
    <mergeCell ref="AD21:AK24"/>
    <mergeCell ref="U23:U24"/>
    <mergeCell ref="V23:AA24"/>
    <mergeCell ref="AD25:AK25"/>
    <mergeCell ref="V26:AA26"/>
    <mergeCell ref="AD26:AJ26"/>
    <mergeCell ref="V27:AB27"/>
    <mergeCell ref="AD27:AK27"/>
    <mergeCell ref="AB44:AE44"/>
    <mergeCell ref="AG44:AK44"/>
    <mergeCell ref="A41:A46"/>
    <mergeCell ref="C50:Z50"/>
    <mergeCell ref="D51:Z51"/>
    <mergeCell ref="AB49:AE49"/>
    <mergeCell ref="AG47:AK47"/>
    <mergeCell ref="B48:Z48"/>
    <mergeCell ref="AB48:AE48"/>
    <mergeCell ref="AG48:AK48"/>
    <mergeCell ref="AA50:AK51"/>
    <mergeCell ref="A47:A51"/>
    <mergeCell ref="B49:Z49"/>
  </mergeCells>
  <phoneticPr fontId="10"/>
  <dataValidations count="1">
    <dataValidation type="list" allowBlank="1" showInputMessage="1" showErrorMessage="1" sqref="AA44 AF44 AA41 AA46 AF46 AF41 AF52 AF48 AA49 AA48 AA52" xr:uid="{00000000-0002-0000-0B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80"/>
  <sheetViews>
    <sheetView view="pageBreakPreview" zoomScaleNormal="80" zoomScaleSheetLayoutView="100" workbookViewId="0">
      <selection activeCell="B1" sqref="B1"/>
    </sheetView>
  </sheetViews>
  <sheetFormatPr defaultRowHeight="13.5" customHeight="1"/>
  <cols>
    <col min="1" max="1" width="2.625" style="253" customWidth="1"/>
    <col min="2" max="2" width="31.25" style="253" customWidth="1"/>
    <col min="3" max="3" width="10.625" style="253" customWidth="1"/>
    <col min="4" max="4" width="2.625" style="253" customWidth="1"/>
    <col min="5" max="5" width="31.25" style="253" customWidth="1"/>
    <col min="6" max="7" width="10.625" style="253" customWidth="1"/>
    <col min="8" max="16384" width="9" style="253"/>
  </cols>
  <sheetData>
    <row r="1" spans="1:7" ht="31.5" customHeight="1"/>
    <row r="2" spans="1:7" ht="13.5" customHeight="1">
      <c r="A2" s="2322" t="s">
        <v>804</v>
      </c>
      <c r="B2" s="2322"/>
      <c r="C2" s="2322"/>
      <c r="D2" s="2322"/>
      <c r="E2" s="2322"/>
      <c r="F2" s="2322"/>
      <c r="G2" s="2322"/>
    </row>
    <row r="3" spans="1:7" ht="13.5" customHeight="1">
      <c r="A3" s="254"/>
      <c r="B3" s="254"/>
      <c r="C3" s="254"/>
      <c r="D3" s="254"/>
      <c r="E3" s="254"/>
      <c r="F3" s="2323" t="str">
        <f>'Ｐ１'!P3</f>
        <v>施設名：　　　　　　　　　　　　　　　　　　　　　　</v>
      </c>
      <c r="G3" s="2324"/>
    </row>
    <row r="4" spans="1:7" ht="13.5" customHeight="1">
      <c r="A4" s="2325" t="s">
        <v>389</v>
      </c>
      <c r="B4" s="2325"/>
      <c r="C4" s="2325"/>
      <c r="D4" s="2325"/>
      <c r="E4" s="2325"/>
      <c r="F4" s="2325"/>
      <c r="G4" s="255" t="s">
        <v>390</v>
      </c>
    </row>
    <row r="5" spans="1:7" ht="13.5" customHeight="1">
      <c r="A5" s="2326" t="s">
        <v>391</v>
      </c>
      <c r="B5" s="2326"/>
      <c r="C5" s="2326"/>
      <c r="D5" s="2326" t="s">
        <v>392</v>
      </c>
      <c r="E5" s="2326"/>
      <c r="F5" s="2326"/>
      <c r="G5" s="2327" t="s">
        <v>393</v>
      </c>
    </row>
    <row r="6" spans="1:7" ht="13.5" customHeight="1">
      <c r="A6" s="2326" t="s">
        <v>394</v>
      </c>
      <c r="B6" s="2326"/>
      <c r="C6" s="691" t="s">
        <v>395</v>
      </c>
      <c r="D6" s="2326" t="s">
        <v>394</v>
      </c>
      <c r="E6" s="2326"/>
      <c r="F6" s="691" t="s">
        <v>396</v>
      </c>
      <c r="G6" s="2326"/>
    </row>
    <row r="7" spans="1:7" ht="13.5" customHeight="1">
      <c r="A7" s="256" t="s">
        <v>397</v>
      </c>
      <c r="B7" s="257" t="s">
        <v>757</v>
      </c>
      <c r="C7" s="693"/>
      <c r="D7" s="258" t="s">
        <v>398</v>
      </c>
      <c r="E7" s="688" t="s">
        <v>399</v>
      </c>
      <c r="F7" s="273">
        <f>SUM(F8:F13)</f>
        <v>0</v>
      </c>
      <c r="G7" s="2328"/>
    </row>
    <row r="8" spans="1:7" ht="13.5" customHeight="1">
      <c r="A8" s="2331"/>
      <c r="B8" s="247" t="s">
        <v>758</v>
      </c>
      <c r="C8" s="662" t="s">
        <v>760</v>
      </c>
      <c r="D8" s="259"/>
      <c r="E8" s="260" t="s">
        <v>400</v>
      </c>
      <c r="F8" s="237"/>
      <c r="G8" s="2329"/>
    </row>
    <row r="9" spans="1:7" ht="13.5" customHeight="1">
      <c r="A9" s="2331"/>
      <c r="B9" s="247" t="s">
        <v>401</v>
      </c>
      <c r="C9" s="662" t="s">
        <v>760</v>
      </c>
      <c r="D9" s="259"/>
      <c r="E9" s="261" t="s">
        <v>402</v>
      </c>
      <c r="F9" s="238"/>
      <c r="G9" s="2329"/>
    </row>
    <row r="10" spans="1:7" ht="13.5" customHeight="1">
      <c r="A10" s="2332"/>
      <c r="B10" s="247" t="s">
        <v>759</v>
      </c>
      <c r="C10" s="662" t="s">
        <v>761</v>
      </c>
      <c r="D10" s="259"/>
      <c r="E10" s="261" t="s">
        <v>403</v>
      </c>
      <c r="F10" s="238"/>
      <c r="G10" s="2329"/>
    </row>
    <row r="11" spans="1:7" ht="13.5" customHeight="1">
      <c r="A11" s="249" t="s">
        <v>404</v>
      </c>
      <c r="B11" s="247" t="s">
        <v>405</v>
      </c>
      <c r="C11" s="243"/>
      <c r="D11" s="259"/>
      <c r="E11" s="261" t="s">
        <v>406</v>
      </c>
      <c r="F11" s="238"/>
      <c r="G11" s="2329"/>
    </row>
    <row r="12" spans="1:7" ht="13.5" customHeight="1">
      <c r="A12" s="249" t="s">
        <v>407</v>
      </c>
      <c r="B12" s="247" t="s">
        <v>408</v>
      </c>
      <c r="C12" s="243"/>
      <c r="D12" s="259"/>
      <c r="E12" s="261" t="s">
        <v>409</v>
      </c>
      <c r="F12" s="238"/>
      <c r="G12" s="2329"/>
    </row>
    <row r="13" spans="1:7" ht="13.5" customHeight="1">
      <c r="A13" s="249" t="s">
        <v>410</v>
      </c>
      <c r="B13" s="247" t="s">
        <v>411</v>
      </c>
      <c r="C13" s="244"/>
      <c r="D13" s="259"/>
      <c r="E13" s="261" t="s">
        <v>412</v>
      </c>
      <c r="F13" s="238"/>
      <c r="G13" s="2329"/>
    </row>
    <row r="14" spans="1:7" ht="13.5" customHeight="1">
      <c r="A14" s="249" t="s">
        <v>413</v>
      </c>
      <c r="B14" s="247" t="s">
        <v>414</v>
      </c>
      <c r="C14" s="244"/>
      <c r="D14" s="258" t="s">
        <v>415</v>
      </c>
      <c r="E14" s="688" t="s">
        <v>416</v>
      </c>
      <c r="F14" s="273">
        <f>SUM(F15:F24)</f>
        <v>0</v>
      </c>
      <c r="G14" s="2329"/>
    </row>
    <row r="15" spans="1:7" ht="13.5" customHeight="1">
      <c r="A15" s="249" t="s">
        <v>417</v>
      </c>
      <c r="B15" s="247" t="s">
        <v>418</v>
      </c>
      <c r="C15" s="243"/>
      <c r="D15" s="689"/>
      <c r="E15" s="262" t="s">
        <v>419</v>
      </c>
      <c r="F15" s="237"/>
      <c r="G15" s="2329"/>
    </row>
    <row r="16" spans="1:7" ht="13.5" customHeight="1">
      <c r="A16" s="249" t="s">
        <v>420</v>
      </c>
      <c r="B16" s="247" t="s">
        <v>421</v>
      </c>
      <c r="C16" s="243"/>
      <c r="D16" s="689"/>
      <c r="E16" s="251" t="s">
        <v>422</v>
      </c>
      <c r="F16" s="238"/>
      <c r="G16" s="2329"/>
    </row>
    <row r="17" spans="1:7" ht="13.5" customHeight="1">
      <c r="A17" s="249" t="s">
        <v>423</v>
      </c>
      <c r="B17" s="247" t="s">
        <v>424</v>
      </c>
      <c r="C17" s="243"/>
      <c r="D17" s="689"/>
      <c r="E17" s="251" t="s">
        <v>425</v>
      </c>
      <c r="F17" s="238"/>
      <c r="G17" s="2329"/>
    </row>
    <row r="18" spans="1:7" ht="13.5" customHeight="1">
      <c r="A18" s="249" t="s">
        <v>426</v>
      </c>
      <c r="B18" s="247" t="s">
        <v>427</v>
      </c>
      <c r="C18" s="244"/>
      <c r="D18" s="689"/>
      <c r="E18" s="666" t="s">
        <v>428</v>
      </c>
      <c r="F18" s="238"/>
      <c r="G18" s="2329"/>
    </row>
    <row r="19" spans="1:7" ht="13.5" customHeight="1">
      <c r="A19" s="249" t="s">
        <v>429</v>
      </c>
      <c r="B19" s="247" t="s">
        <v>430</v>
      </c>
      <c r="C19" s="243"/>
      <c r="D19" s="689"/>
      <c r="E19" s="666" t="s">
        <v>431</v>
      </c>
      <c r="F19" s="238"/>
      <c r="G19" s="2329"/>
    </row>
    <row r="20" spans="1:7" ht="13.5" customHeight="1">
      <c r="A20" s="249"/>
      <c r="B20" s="247"/>
      <c r="C20" s="243"/>
      <c r="D20" s="689"/>
      <c r="E20" s="666" t="s">
        <v>432</v>
      </c>
      <c r="F20" s="238"/>
      <c r="G20" s="2329"/>
    </row>
    <row r="21" spans="1:7" ht="13.5" customHeight="1">
      <c r="A21" s="249"/>
      <c r="B21" s="247"/>
      <c r="C21" s="243"/>
      <c r="D21" s="689"/>
      <c r="E21" s="666" t="s">
        <v>433</v>
      </c>
      <c r="F21" s="238"/>
      <c r="G21" s="2329"/>
    </row>
    <row r="22" spans="1:7" ht="13.5" customHeight="1">
      <c r="A22" s="249"/>
      <c r="B22" s="247"/>
      <c r="C22" s="243"/>
      <c r="D22" s="689"/>
      <c r="E22" s="666" t="s">
        <v>434</v>
      </c>
      <c r="F22" s="238"/>
      <c r="G22" s="2329"/>
    </row>
    <row r="23" spans="1:7" ht="13.5" customHeight="1">
      <c r="A23" s="249"/>
      <c r="B23" s="247"/>
      <c r="C23" s="243"/>
      <c r="D23" s="689"/>
      <c r="E23" s="666" t="s">
        <v>435</v>
      </c>
      <c r="F23" s="238"/>
      <c r="G23" s="2329"/>
    </row>
    <row r="24" spans="1:7" ht="13.5" customHeight="1">
      <c r="A24" s="249"/>
      <c r="B24" s="247"/>
      <c r="C24" s="243"/>
      <c r="D24" s="689"/>
      <c r="E24" s="667" t="s">
        <v>436</v>
      </c>
      <c r="F24" s="238"/>
      <c r="G24" s="2329"/>
    </row>
    <row r="25" spans="1:7" ht="13.5" customHeight="1">
      <c r="A25" s="249"/>
      <c r="B25" s="247"/>
      <c r="C25" s="243"/>
      <c r="D25" s="258" t="s">
        <v>437</v>
      </c>
      <c r="E25" s="668" t="s">
        <v>438</v>
      </c>
      <c r="F25" s="273">
        <f>SUM(F26:F44)</f>
        <v>0</v>
      </c>
      <c r="G25" s="2329"/>
    </row>
    <row r="26" spans="1:7" ht="13.5" customHeight="1">
      <c r="A26" s="249"/>
      <c r="B26" s="247"/>
      <c r="C26" s="243"/>
      <c r="D26" s="689"/>
      <c r="E26" s="669" t="s">
        <v>439</v>
      </c>
      <c r="F26" s="237"/>
      <c r="G26" s="2329"/>
    </row>
    <row r="27" spans="1:7" ht="13.5" customHeight="1">
      <c r="A27" s="249"/>
      <c r="B27" s="247"/>
      <c r="C27" s="243"/>
      <c r="D27" s="689"/>
      <c r="E27" s="666" t="s">
        <v>440</v>
      </c>
      <c r="F27" s="238"/>
      <c r="G27" s="2329"/>
    </row>
    <row r="28" spans="1:7" ht="13.5" customHeight="1">
      <c r="A28" s="249"/>
      <c r="B28" s="247"/>
      <c r="C28" s="243"/>
      <c r="D28" s="689"/>
      <c r="E28" s="666" t="s">
        <v>441</v>
      </c>
      <c r="F28" s="238"/>
      <c r="G28" s="2329"/>
    </row>
    <row r="29" spans="1:7" ht="13.5" customHeight="1">
      <c r="A29" s="249"/>
      <c r="B29" s="247"/>
      <c r="C29" s="243"/>
      <c r="D29" s="689"/>
      <c r="E29" s="666" t="s">
        <v>442</v>
      </c>
      <c r="F29" s="238"/>
      <c r="G29" s="2329"/>
    </row>
    <row r="30" spans="1:7" ht="13.5" customHeight="1">
      <c r="A30" s="249"/>
      <c r="B30" s="247"/>
      <c r="C30" s="243"/>
      <c r="D30" s="689"/>
      <c r="E30" s="666" t="s">
        <v>443</v>
      </c>
      <c r="F30" s="238"/>
      <c r="G30" s="2329"/>
    </row>
    <row r="31" spans="1:7" ht="13.5" customHeight="1">
      <c r="A31" s="249"/>
      <c r="B31" s="247"/>
      <c r="C31" s="243"/>
      <c r="D31" s="689"/>
      <c r="E31" s="666" t="s">
        <v>444</v>
      </c>
      <c r="F31" s="238"/>
      <c r="G31" s="2329"/>
    </row>
    <row r="32" spans="1:7" ht="13.5" customHeight="1">
      <c r="A32" s="249"/>
      <c r="B32" s="247"/>
      <c r="C32" s="243"/>
      <c r="D32" s="689"/>
      <c r="E32" s="666" t="s">
        <v>445</v>
      </c>
      <c r="F32" s="238"/>
      <c r="G32" s="2329"/>
    </row>
    <row r="33" spans="1:7" ht="13.5" customHeight="1">
      <c r="A33" s="249"/>
      <c r="B33" s="247"/>
      <c r="C33" s="243"/>
      <c r="D33" s="689"/>
      <c r="E33" s="666" t="s">
        <v>446</v>
      </c>
      <c r="F33" s="238"/>
      <c r="G33" s="2329"/>
    </row>
    <row r="34" spans="1:7" ht="13.5" customHeight="1">
      <c r="A34" s="249"/>
      <c r="B34" s="247"/>
      <c r="C34" s="243"/>
      <c r="D34" s="689"/>
      <c r="E34" s="666" t="s">
        <v>447</v>
      </c>
      <c r="F34" s="238"/>
      <c r="G34" s="2329"/>
    </row>
    <row r="35" spans="1:7" ht="13.5" customHeight="1">
      <c r="A35" s="249"/>
      <c r="B35" s="247"/>
      <c r="C35" s="243"/>
      <c r="D35" s="689"/>
      <c r="E35" s="666" t="s">
        <v>448</v>
      </c>
      <c r="F35" s="238"/>
      <c r="G35" s="2329"/>
    </row>
    <row r="36" spans="1:7" ht="13.5" customHeight="1">
      <c r="A36" s="249"/>
      <c r="B36" s="247"/>
      <c r="C36" s="243"/>
      <c r="D36" s="689"/>
      <c r="E36" s="666" t="s">
        <v>449</v>
      </c>
      <c r="F36" s="238"/>
      <c r="G36" s="2329"/>
    </row>
    <row r="37" spans="1:7" ht="13.5" customHeight="1">
      <c r="A37" s="249"/>
      <c r="B37" s="247"/>
      <c r="C37" s="243"/>
      <c r="D37" s="689"/>
      <c r="E37" s="666" t="s">
        <v>450</v>
      </c>
      <c r="F37" s="238"/>
      <c r="G37" s="2329"/>
    </row>
    <row r="38" spans="1:7" ht="13.5" customHeight="1">
      <c r="A38" s="249"/>
      <c r="B38" s="247"/>
      <c r="C38" s="243"/>
      <c r="D38" s="689"/>
      <c r="E38" s="666" t="s">
        <v>451</v>
      </c>
      <c r="F38" s="238"/>
      <c r="G38" s="2329"/>
    </row>
    <row r="39" spans="1:7" ht="13.5" customHeight="1">
      <c r="A39" s="249"/>
      <c r="B39" s="247"/>
      <c r="C39" s="243"/>
      <c r="D39" s="689"/>
      <c r="E39" s="666" t="s">
        <v>452</v>
      </c>
      <c r="F39" s="238"/>
      <c r="G39" s="2329"/>
    </row>
    <row r="40" spans="1:7" ht="13.5" customHeight="1">
      <c r="A40" s="249"/>
      <c r="B40" s="247"/>
      <c r="C40" s="243"/>
      <c r="D40" s="689"/>
      <c r="E40" s="666" t="s">
        <v>453</v>
      </c>
      <c r="F40" s="238"/>
      <c r="G40" s="2329"/>
    </row>
    <row r="41" spans="1:7" ht="13.5" customHeight="1">
      <c r="A41" s="249"/>
      <c r="B41" s="247"/>
      <c r="C41" s="243"/>
      <c r="D41" s="689"/>
      <c r="E41" s="666" t="s">
        <v>454</v>
      </c>
      <c r="F41" s="238"/>
      <c r="G41" s="2329"/>
    </row>
    <row r="42" spans="1:7" ht="13.5" customHeight="1">
      <c r="A42" s="249"/>
      <c r="B42" s="247"/>
      <c r="C42" s="243"/>
      <c r="D42" s="689"/>
      <c r="E42" s="666" t="s">
        <v>455</v>
      </c>
      <c r="F42" s="238"/>
      <c r="G42" s="2329"/>
    </row>
    <row r="43" spans="1:7" ht="13.5" customHeight="1">
      <c r="A43" s="249"/>
      <c r="B43" s="247"/>
      <c r="C43" s="243"/>
      <c r="D43" s="689"/>
      <c r="E43" s="667" t="s">
        <v>456</v>
      </c>
      <c r="F43" s="242"/>
      <c r="G43" s="2329"/>
    </row>
    <row r="44" spans="1:7" ht="13.5" customHeight="1">
      <c r="A44" s="249"/>
      <c r="B44" s="247"/>
      <c r="C44" s="243"/>
      <c r="D44" s="250"/>
      <c r="E44" s="248"/>
      <c r="F44" s="239"/>
      <c r="G44" s="2329"/>
    </row>
    <row r="45" spans="1:7" ht="13.5" customHeight="1">
      <c r="A45" s="249"/>
      <c r="B45" s="247"/>
      <c r="C45" s="243"/>
      <c r="D45" s="264" t="s">
        <v>457</v>
      </c>
      <c r="E45" s="265" t="s">
        <v>458</v>
      </c>
      <c r="F45" s="240"/>
      <c r="G45" s="2329"/>
    </row>
    <row r="46" spans="1:7" ht="13.5" customHeight="1">
      <c r="A46" s="249"/>
      <c r="B46" s="247"/>
      <c r="C46" s="243"/>
      <c r="D46" s="249" t="s">
        <v>459</v>
      </c>
      <c r="E46" s="266" t="s">
        <v>460</v>
      </c>
      <c r="F46" s="241"/>
      <c r="G46" s="2329"/>
    </row>
    <row r="47" spans="1:7" ht="13.5" customHeight="1">
      <c r="A47" s="249"/>
      <c r="B47" s="247"/>
      <c r="C47" s="243"/>
      <c r="D47" s="249" t="s">
        <v>461</v>
      </c>
      <c r="E47" s="251" t="s">
        <v>462</v>
      </c>
      <c r="F47" s="238"/>
      <c r="G47" s="2329"/>
    </row>
    <row r="48" spans="1:7" ht="13.5" customHeight="1">
      <c r="A48" s="249"/>
      <c r="B48" s="247"/>
      <c r="C48" s="243"/>
      <c r="D48" s="249" t="s">
        <v>463</v>
      </c>
      <c r="E48" s="251" t="s">
        <v>464</v>
      </c>
      <c r="F48" s="238"/>
      <c r="G48" s="2329"/>
    </row>
    <row r="49" spans="1:7" ht="13.5" customHeight="1">
      <c r="A49" s="249"/>
      <c r="B49" s="247"/>
      <c r="C49" s="243"/>
      <c r="D49" s="249" t="s">
        <v>465</v>
      </c>
      <c r="E49" s="251" t="s">
        <v>466</v>
      </c>
      <c r="F49" s="238"/>
      <c r="G49" s="2329"/>
    </row>
    <row r="50" spans="1:7" ht="13.5" customHeight="1">
      <c r="A50" s="269"/>
      <c r="B50" s="270"/>
      <c r="C50" s="244"/>
      <c r="D50" s="269" t="s">
        <v>467</v>
      </c>
      <c r="E50" s="252" t="s">
        <v>468</v>
      </c>
      <c r="F50" s="242"/>
      <c r="G50" s="2329"/>
    </row>
    <row r="51" spans="1:7" ht="13.5" customHeight="1">
      <c r="A51" s="269"/>
      <c r="B51" s="270"/>
      <c r="C51" s="244"/>
      <c r="D51" s="269"/>
      <c r="E51" s="252"/>
      <c r="F51" s="242"/>
      <c r="G51" s="2329"/>
    </row>
    <row r="52" spans="1:7" ht="13.5" customHeight="1">
      <c r="A52" s="269"/>
      <c r="B52" s="270"/>
      <c r="C52" s="244"/>
      <c r="D52" s="269"/>
      <c r="E52" s="252"/>
      <c r="F52" s="242"/>
      <c r="G52" s="2329"/>
    </row>
    <row r="53" spans="1:7" ht="13.5" customHeight="1">
      <c r="A53" s="269"/>
      <c r="B53" s="270"/>
      <c r="C53" s="244"/>
      <c r="D53" s="269"/>
      <c r="E53" s="252"/>
      <c r="F53" s="242"/>
      <c r="G53" s="2330"/>
    </row>
    <row r="54" spans="1:7" ht="13.5" customHeight="1">
      <c r="A54" s="2333" t="s">
        <v>469</v>
      </c>
      <c r="B54" s="2334"/>
      <c r="C54" s="663">
        <f>SUM(C7,C11:C53)</f>
        <v>0</v>
      </c>
      <c r="D54" s="2333" t="s">
        <v>470</v>
      </c>
      <c r="E54" s="2334"/>
      <c r="F54" s="273">
        <f>SUM(F7,F14,F25,F45:F53)</f>
        <v>0</v>
      </c>
      <c r="G54" s="276">
        <f>C54-F54</f>
        <v>0</v>
      </c>
    </row>
    <row r="55" spans="1:7" ht="13.5" customHeight="1">
      <c r="A55" s="264" t="s">
        <v>471</v>
      </c>
      <c r="B55" s="267" t="s">
        <v>472</v>
      </c>
      <c r="C55" s="662" t="s">
        <v>760</v>
      </c>
      <c r="D55" s="264" t="s">
        <v>473</v>
      </c>
      <c r="E55" s="265" t="s">
        <v>474</v>
      </c>
      <c r="F55" s="240"/>
      <c r="G55" s="2328"/>
    </row>
    <row r="56" spans="1:7" ht="13.5" customHeight="1">
      <c r="A56" s="249" t="s">
        <v>475</v>
      </c>
      <c r="B56" s="268" t="s">
        <v>476</v>
      </c>
      <c r="C56" s="662" t="s">
        <v>760</v>
      </c>
      <c r="D56" s="249" t="s">
        <v>477</v>
      </c>
      <c r="E56" s="251" t="s">
        <v>478</v>
      </c>
      <c r="F56" s="238"/>
      <c r="G56" s="2329"/>
    </row>
    <row r="57" spans="1:7" ht="13.5" customHeight="1">
      <c r="A57" s="249" t="s">
        <v>479</v>
      </c>
      <c r="B57" s="247" t="s">
        <v>480</v>
      </c>
      <c r="C57" s="662"/>
      <c r="D57" s="249" t="s">
        <v>481</v>
      </c>
      <c r="E57" s="251" t="s">
        <v>482</v>
      </c>
      <c r="F57" s="238"/>
      <c r="G57" s="2329"/>
    </row>
    <row r="58" spans="1:7" ht="13.5" customHeight="1">
      <c r="A58" s="269" t="s">
        <v>483</v>
      </c>
      <c r="B58" s="270" t="s">
        <v>484</v>
      </c>
      <c r="C58" s="2335"/>
      <c r="D58" s="249" t="s">
        <v>485</v>
      </c>
      <c r="E58" s="251" t="s">
        <v>486</v>
      </c>
      <c r="F58" s="238"/>
      <c r="G58" s="2329"/>
    </row>
    <row r="59" spans="1:7" ht="13.5" customHeight="1">
      <c r="A59" s="271"/>
      <c r="B59" s="272" t="s">
        <v>487</v>
      </c>
      <c r="C59" s="2336"/>
      <c r="D59" s="249" t="s">
        <v>488</v>
      </c>
      <c r="E59" s="251" t="s">
        <v>489</v>
      </c>
      <c r="F59" s="238"/>
      <c r="G59" s="2329"/>
    </row>
    <row r="60" spans="1:7" ht="13.5" customHeight="1">
      <c r="A60" s="249" t="s">
        <v>490</v>
      </c>
      <c r="B60" s="247" t="s">
        <v>491</v>
      </c>
      <c r="C60" s="243"/>
      <c r="D60" s="249" t="s">
        <v>492</v>
      </c>
      <c r="E60" s="251" t="s">
        <v>493</v>
      </c>
      <c r="F60" s="238"/>
      <c r="G60" s="2329"/>
    </row>
    <row r="61" spans="1:7" ht="13.5" customHeight="1">
      <c r="A61" s="249" t="s">
        <v>494</v>
      </c>
      <c r="B61" s="247" t="s">
        <v>495</v>
      </c>
      <c r="C61" s="243"/>
      <c r="D61" s="249"/>
      <c r="E61" s="251"/>
      <c r="F61" s="238"/>
      <c r="G61" s="2329"/>
    </row>
    <row r="62" spans="1:7" ht="13.5" customHeight="1">
      <c r="A62" s="249" t="s">
        <v>496</v>
      </c>
      <c r="B62" s="247" t="s">
        <v>497</v>
      </c>
      <c r="C62" s="244"/>
      <c r="D62" s="249"/>
      <c r="E62" s="251"/>
      <c r="F62" s="242"/>
      <c r="G62" s="2329"/>
    </row>
    <row r="63" spans="1:7" ht="13.5" customHeight="1">
      <c r="A63" s="269" t="s">
        <v>498</v>
      </c>
      <c r="B63" s="270" t="s">
        <v>499</v>
      </c>
      <c r="C63" s="244"/>
      <c r="D63" s="269"/>
      <c r="E63" s="252"/>
      <c r="F63" s="242"/>
      <c r="G63" s="2329"/>
    </row>
    <row r="64" spans="1:7" ht="13.5" customHeight="1">
      <c r="A64" s="665"/>
      <c r="B64" s="270"/>
      <c r="C64" s="244"/>
      <c r="D64" s="269"/>
      <c r="E64" s="252"/>
      <c r="F64" s="242"/>
      <c r="G64" s="2329"/>
    </row>
    <row r="65" spans="1:7" ht="13.5" customHeight="1">
      <c r="A65" s="664"/>
      <c r="B65" s="248"/>
      <c r="C65" s="246"/>
      <c r="D65" s="250"/>
      <c r="E65" s="263"/>
      <c r="F65" s="239"/>
      <c r="G65" s="2330"/>
    </row>
    <row r="66" spans="1:7" ht="13.5" customHeight="1">
      <c r="A66" s="2333" t="s">
        <v>805</v>
      </c>
      <c r="B66" s="2334"/>
      <c r="C66" s="275">
        <f>SUM(C57:C58,C60:C65)</f>
        <v>0</v>
      </c>
      <c r="D66" s="2333" t="s">
        <v>500</v>
      </c>
      <c r="E66" s="2334"/>
      <c r="F66" s="273">
        <f>SUM(F55:F65)</f>
        <v>0</v>
      </c>
      <c r="G66" s="273">
        <f>C66-F66</f>
        <v>0</v>
      </c>
    </row>
    <row r="67" spans="1:7" ht="13.5" customHeight="1">
      <c r="A67" s="2339" t="s">
        <v>501</v>
      </c>
      <c r="B67" s="2340"/>
      <c r="C67" s="274">
        <f>C54+C66</f>
        <v>0</v>
      </c>
      <c r="D67" s="2339" t="s">
        <v>502</v>
      </c>
      <c r="E67" s="2340"/>
      <c r="F67" s="276">
        <f>F54+F66</f>
        <v>0</v>
      </c>
      <c r="G67" s="273">
        <f>C67-F67</f>
        <v>0</v>
      </c>
    </row>
    <row r="68" spans="1:7" ht="13.5" customHeight="1">
      <c r="A68" s="690"/>
      <c r="B68" s="690"/>
      <c r="C68" s="690"/>
      <c r="D68" s="690"/>
      <c r="E68" s="690"/>
      <c r="F68" s="690"/>
      <c r="G68" s="690"/>
    </row>
    <row r="69" spans="1:7" ht="13.5" customHeight="1">
      <c r="A69" s="2341" t="s">
        <v>503</v>
      </c>
      <c r="B69" s="2342"/>
      <c r="C69" s="2342"/>
      <c r="D69" s="2342"/>
      <c r="E69" s="2342"/>
      <c r="F69" s="2343"/>
      <c r="G69" s="273">
        <f>C67-F67</f>
        <v>0</v>
      </c>
    </row>
    <row r="70" spans="1:7" ht="13.5" customHeight="1">
      <c r="A70" s="2344" t="s">
        <v>504</v>
      </c>
      <c r="B70" s="2345"/>
      <c r="C70" s="2345"/>
      <c r="D70" s="2345"/>
      <c r="E70" s="2345"/>
      <c r="F70" s="2346"/>
      <c r="G70" s="245"/>
    </row>
    <row r="71" spans="1:7" ht="13.5" customHeight="1">
      <c r="A71" s="2344" t="s">
        <v>505</v>
      </c>
      <c r="B71" s="2345"/>
      <c r="C71" s="2345"/>
      <c r="D71" s="2345"/>
      <c r="E71" s="2345"/>
      <c r="F71" s="2346"/>
      <c r="G71" s="277">
        <f>SUM(G69:G70)</f>
        <v>0</v>
      </c>
    </row>
    <row r="72" spans="1:7" ht="3.75" customHeight="1">
      <c r="A72" s="266"/>
      <c r="B72" s="266"/>
      <c r="C72" s="266"/>
      <c r="D72" s="266"/>
      <c r="E72" s="266"/>
      <c r="F72" s="266"/>
      <c r="G72" s="694"/>
    </row>
    <row r="73" spans="1:7" ht="12.75" customHeight="1">
      <c r="A73" s="2347" t="s">
        <v>506</v>
      </c>
      <c r="B73" s="2347"/>
      <c r="C73" s="2347"/>
      <c r="D73" s="2347"/>
      <c r="E73" s="2347"/>
      <c r="F73" s="690"/>
      <c r="G73" s="255"/>
    </row>
    <row r="74" spans="1:7" ht="13.5" customHeight="1">
      <c r="A74" s="2348" t="s">
        <v>507</v>
      </c>
      <c r="B74" s="2348"/>
      <c r="C74" s="2348"/>
      <c r="D74" s="2348"/>
      <c r="E74" s="2348"/>
      <c r="F74" s="690"/>
      <c r="G74" s="255" t="s">
        <v>390</v>
      </c>
    </row>
    <row r="75" spans="1:7" ht="13.5" customHeight="1">
      <c r="A75" s="2341" t="s">
        <v>508</v>
      </c>
      <c r="B75" s="2342"/>
      <c r="C75" s="2342"/>
      <c r="D75" s="2342"/>
      <c r="E75" s="2342"/>
      <c r="F75" s="2343"/>
      <c r="G75" s="245"/>
    </row>
    <row r="76" spans="1:7" ht="13.5" customHeight="1">
      <c r="A76" s="2344" t="s">
        <v>509</v>
      </c>
      <c r="B76" s="2345"/>
      <c r="C76" s="2345"/>
      <c r="D76" s="2345"/>
      <c r="E76" s="2345"/>
      <c r="F76" s="2346"/>
      <c r="G76" s="277">
        <f>G71-G75</f>
        <v>0</v>
      </c>
    </row>
    <row r="77" spans="1:7" ht="13.5" customHeight="1">
      <c r="A77" s="2337" t="s">
        <v>510</v>
      </c>
      <c r="B77" s="2338"/>
      <c r="C77" s="2338"/>
      <c r="D77" s="2338"/>
      <c r="E77" s="2338"/>
      <c r="F77" s="687"/>
      <c r="G77" s="257"/>
    </row>
    <row r="78" spans="1:7" ht="13.5" customHeight="1">
      <c r="A78" s="279"/>
      <c r="B78" s="280"/>
      <c r="C78" s="280"/>
      <c r="D78" s="280"/>
      <c r="E78" s="280"/>
      <c r="F78" s="280"/>
      <c r="G78" s="282"/>
    </row>
    <row r="79" spans="1:7" ht="13.5" customHeight="1">
      <c r="A79" s="278"/>
      <c r="G79" s="281"/>
    </row>
    <row r="80" spans="1:7" ht="13.5" customHeight="1">
      <c r="A80" s="279"/>
      <c r="B80" s="280"/>
      <c r="C80" s="280"/>
      <c r="D80" s="280"/>
      <c r="E80" s="280"/>
      <c r="F80" s="280"/>
      <c r="G80" s="282"/>
    </row>
  </sheetData>
  <sheetProtection algorithmName="SHA-512" hashValue="ljmwu6R1a3BF4B+EjAbkuhFOtCYs1Xw55na4wd0cNkDo+vuWEvcXXLAz/rWZYklsnI5+ZaClX1vf4pBkuG/c9A==" saltValue="ai2ProojEudBHIXT4eQlTA==" spinCount="100000" sheet="1" insertColumns="0" insertRows="0" deleteColumns="0" deleteRows="0"/>
  <mergeCells count="26">
    <mergeCell ref="A77:E77"/>
    <mergeCell ref="A66:B66"/>
    <mergeCell ref="D66:E66"/>
    <mergeCell ref="A67:B67"/>
    <mergeCell ref="D67:E67"/>
    <mergeCell ref="A69:F69"/>
    <mergeCell ref="A70:F70"/>
    <mergeCell ref="A71:F71"/>
    <mergeCell ref="A73:E73"/>
    <mergeCell ref="A74:E74"/>
    <mergeCell ref="A75:F75"/>
    <mergeCell ref="A76:F76"/>
    <mergeCell ref="G7:G53"/>
    <mergeCell ref="A8:A10"/>
    <mergeCell ref="A54:B54"/>
    <mergeCell ref="D54:E54"/>
    <mergeCell ref="G55:G65"/>
    <mergeCell ref="C58:C59"/>
    <mergeCell ref="A2:G2"/>
    <mergeCell ref="F3:G3"/>
    <mergeCell ref="A4:F4"/>
    <mergeCell ref="A5:C5"/>
    <mergeCell ref="D5:F5"/>
    <mergeCell ref="G5:G6"/>
    <mergeCell ref="A6:B6"/>
    <mergeCell ref="D6:E6"/>
  </mergeCells>
  <phoneticPr fontId="10"/>
  <conditionalFormatting sqref="G54:G55 G7 F8:F13 F46:F65 C60:C67 F66:G67 F15:F44 C7 C11:C54 C57:C58">
    <cfRule type="cellIs" dxfId="10" priority="11" stopIfTrue="1" operator="lessThan">
      <formula>0</formula>
    </cfRule>
  </conditionalFormatting>
  <conditionalFormatting sqref="F14">
    <cfRule type="cellIs" dxfId="9" priority="10" stopIfTrue="1" operator="lessThan">
      <formula>0</formula>
    </cfRule>
  </conditionalFormatting>
  <conditionalFormatting sqref="F7">
    <cfRule type="cellIs" dxfId="8" priority="9" stopIfTrue="1" operator="lessThan">
      <formula>0</formula>
    </cfRule>
  </conditionalFormatting>
  <conditionalFormatting sqref="G70:G71">
    <cfRule type="cellIs" dxfId="7" priority="8" stopIfTrue="1" operator="lessThan">
      <formula>0</formula>
    </cfRule>
  </conditionalFormatting>
  <conditionalFormatting sqref="G69">
    <cfRule type="cellIs" dxfId="6" priority="7" stopIfTrue="1" operator="lessThan">
      <formula>0</formula>
    </cfRule>
  </conditionalFormatting>
  <conditionalFormatting sqref="F45">
    <cfRule type="cellIs" dxfId="5" priority="6" stopIfTrue="1" operator="lessThan">
      <formula>0</formula>
    </cfRule>
  </conditionalFormatting>
  <conditionalFormatting sqref="G75:G76">
    <cfRule type="cellIs" dxfId="4" priority="5" stopIfTrue="1" operator="lessThan">
      <formula>0</formula>
    </cfRule>
  </conditionalFormatting>
  <conditionalFormatting sqref="G77">
    <cfRule type="cellIs" dxfId="3" priority="4" stopIfTrue="1" operator="lessThan">
      <formula>0</formula>
    </cfRule>
  </conditionalFormatting>
  <conditionalFormatting sqref="G72">
    <cfRule type="cellIs" dxfId="2" priority="3" stopIfTrue="1" operator="lessThan">
      <formula>0</formula>
    </cfRule>
  </conditionalFormatting>
  <conditionalFormatting sqref="C8:C10">
    <cfRule type="cellIs" dxfId="1" priority="2" stopIfTrue="1" operator="lessThan">
      <formula>0</formula>
    </cfRule>
  </conditionalFormatting>
  <conditionalFormatting sqref="C55:C56">
    <cfRule type="cellIs" dxfId="0" priority="1" stopIfTrue="1" operator="lessThan">
      <formula>0</formula>
    </cfRule>
  </conditionalFormatting>
  <printOptions horizontalCentered="1"/>
  <pageMargins left="0" right="0" top="0.59055118110236227" bottom="0.39370078740157483" header="0.39370078740157483" footer="0.19685039370078741"/>
  <pageSetup paperSize="9" scale="82" fitToWidth="2" orientation="portrait" r:id="rId1"/>
  <headerFooter differentOddEven="1" alignWithMargins="0">
    <evenHeader>&amp;R11.19</even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43"/>
  <sheetViews>
    <sheetView zoomScale="130" zoomScaleNormal="130" workbookViewId="0">
      <selection activeCell="G13" sqref="G13"/>
    </sheetView>
  </sheetViews>
  <sheetFormatPr defaultRowHeight="13.5"/>
  <cols>
    <col min="1" max="1" width="9" style="671"/>
    <col min="2" max="2" width="4.375" style="671" customWidth="1"/>
    <col min="3" max="3" width="25.625" style="671" customWidth="1"/>
    <col min="4" max="4" width="11.5" style="671" customWidth="1"/>
    <col min="5" max="5" width="27.5" style="671" customWidth="1"/>
    <col min="6" max="6" width="9.25" style="671" bestFit="1" customWidth="1"/>
    <col min="7" max="7" width="9" style="671"/>
    <col min="8" max="8" width="18.75" style="671" customWidth="1"/>
    <col min="9" max="9" width="13.625" style="671" customWidth="1"/>
    <col min="10" max="10" width="32.5" style="671" customWidth="1"/>
    <col min="11" max="16384" width="9" style="671"/>
  </cols>
  <sheetData>
    <row r="1" spans="2:13">
      <c r="B1" s="670" t="s">
        <v>780</v>
      </c>
    </row>
    <row r="2" spans="2:13">
      <c r="B2" s="683" t="s">
        <v>781</v>
      </c>
    </row>
    <row r="3" spans="2:13">
      <c r="C3" s="670"/>
      <c r="D3" s="670"/>
      <c r="E3" s="670"/>
      <c r="F3" s="670"/>
      <c r="G3" s="670"/>
      <c r="H3" s="670"/>
      <c r="I3" s="670"/>
      <c r="J3" s="670"/>
      <c r="K3" s="670"/>
      <c r="L3" s="670"/>
      <c r="M3" s="670"/>
    </row>
    <row r="4" spans="2:13">
      <c r="C4" s="670" t="s">
        <v>782</v>
      </c>
      <c r="D4" s="670"/>
      <c r="E4" s="670"/>
      <c r="F4" s="670"/>
    </row>
    <row r="5" spans="2:13">
      <c r="C5" s="672"/>
      <c r="D5" s="672"/>
      <c r="E5" s="673"/>
      <c r="F5" s="670"/>
    </row>
    <row r="6" spans="2:13">
      <c r="C6" s="2349" t="s">
        <v>762</v>
      </c>
      <c r="D6" s="2350"/>
      <c r="E6" s="2349" t="s">
        <v>763</v>
      </c>
      <c r="F6" s="2350"/>
    </row>
    <row r="7" spans="2:13">
      <c r="C7" s="2351"/>
      <c r="D7" s="2352"/>
      <c r="E7" s="2351" t="s">
        <v>764</v>
      </c>
      <c r="F7" s="2352"/>
    </row>
    <row r="8" spans="2:13">
      <c r="C8" s="674" t="s">
        <v>765</v>
      </c>
      <c r="D8" s="675" t="s">
        <v>766</v>
      </c>
      <c r="E8" s="674" t="s">
        <v>765</v>
      </c>
      <c r="F8" s="674" t="s">
        <v>766</v>
      </c>
    </row>
    <row r="9" spans="2:13">
      <c r="C9" s="676" t="s">
        <v>767</v>
      </c>
      <c r="D9" s="675">
        <v>100000</v>
      </c>
      <c r="E9" s="682" t="s">
        <v>768</v>
      </c>
      <c r="F9" s="675">
        <v>100000</v>
      </c>
    </row>
    <row r="10" spans="2:13">
      <c r="C10" s="674" t="s">
        <v>769</v>
      </c>
      <c r="D10" s="675">
        <v>10000</v>
      </c>
      <c r="E10" s="682" t="s">
        <v>768</v>
      </c>
      <c r="F10" s="675">
        <v>10000</v>
      </c>
    </row>
    <row r="11" spans="2:13">
      <c r="C11" s="674" t="s">
        <v>771</v>
      </c>
      <c r="D11" s="679">
        <v>200000</v>
      </c>
      <c r="E11" s="684" t="s">
        <v>772</v>
      </c>
      <c r="F11" s="685">
        <v>200000</v>
      </c>
    </row>
    <row r="12" spans="2:13">
      <c r="C12" s="680" t="s">
        <v>773</v>
      </c>
      <c r="D12" s="681">
        <v>20000</v>
      </c>
      <c r="E12" s="684" t="s">
        <v>772</v>
      </c>
      <c r="F12" s="682">
        <v>20000</v>
      </c>
    </row>
    <row r="13" spans="2:13">
      <c r="C13" s="674" t="s">
        <v>774</v>
      </c>
      <c r="D13" s="682">
        <v>1000000</v>
      </c>
      <c r="E13" s="684" t="s">
        <v>775</v>
      </c>
      <c r="F13" s="682">
        <v>1000000</v>
      </c>
    </row>
    <row r="14" spans="2:13">
      <c r="C14" s="674" t="s">
        <v>776</v>
      </c>
      <c r="D14" s="682">
        <v>100000</v>
      </c>
      <c r="E14" s="684" t="s">
        <v>775</v>
      </c>
      <c r="F14" s="682">
        <v>100000</v>
      </c>
    </row>
    <row r="15" spans="2:13">
      <c r="C15" s="674" t="s">
        <v>777</v>
      </c>
      <c r="D15" s="682">
        <v>10000</v>
      </c>
      <c r="E15" s="684" t="s">
        <v>775</v>
      </c>
      <c r="F15" s="682">
        <v>10000</v>
      </c>
    </row>
    <row r="16" spans="2:13">
      <c r="C16" s="695" t="s">
        <v>806</v>
      </c>
      <c r="D16" s="682">
        <v>3000000</v>
      </c>
      <c r="E16" s="686" t="s">
        <v>779</v>
      </c>
      <c r="F16" s="682">
        <v>3000000</v>
      </c>
    </row>
    <row r="17" spans="2:13">
      <c r="C17" s="695" t="s">
        <v>807</v>
      </c>
      <c r="D17" s="682">
        <v>300000</v>
      </c>
      <c r="E17" s="686" t="s">
        <v>778</v>
      </c>
      <c r="F17" s="682">
        <v>300000</v>
      </c>
    </row>
    <row r="18" spans="2:13">
      <c r="C18" s="677" t="s">
        <v>770</v>
      </c>
      <c r="D18" s="678">
        <f>SUM(D9:D17)</f>
        <v>4740000</v>
      </c>
      <c r="E18" s="692" t="s">
        <v>787</v>
      </c>
      <c r="F18" s="678">
        <f>SUM(F9:F17)</f>
        <v>4740000</v>
      </c>
    </row>
    <row r="19" spans="2:13">
      <c r="B19" s="683"/>
      <c r="D19" s="670"/>
      <c r="E19" s="670"/>
      <c r="F19" s="670"/>
    </row>
    <row r="20" spans="2:13">
      <c r="B20" s="671" t="s">
        <v>783</v>
      </c>
      <c r="D20" s="670"/>
      <c r="E20" s="670"/>
      <c r="F20" s="670"/>
    </row>
    <row r="24" spans="2:13">
      <c r="H24"/>
      <c r="I24"/>
      <c r="J24"/>
      <c r="K24"/>
      <c r="L24"/>
    </row>
    <row r="25" spans="2:13">
      <c r="H25"/>
      <c r="I25"/>
      <c r="J25"/>
      <c r="K25"/>
      <c r="L25"/>
      <c r="M25" s="670"/>
    </row>
    <row r="26" spans="2:13">
      <c r="C26" s="670"/>
      <c r="H26"/>
      <c r="I26"/>
      <c r="J26"/>
      <c r="K26"/>
      <c r="L26"/>
      <c r="M26" s="670"/>
    </row>
    <row r="27" spans="2:13">
      <c r="C27" s="670"/>
      <c r="H27"/>
      <c r="I27"/>
      <c r="J27"/>
      <c r="K27"/>
      <c r="L27"/>
      <c r="M27" s="670"/>
    </row>
    <row r="28" spans="2:13">
      <c r="C28" s="670"/>
      <c r="H28"/>
      <c r="I28"/>
      <c r="J28"/>
      <c r="K28"/>
      <c r="L28"/>
      <c r="M28" s="670"/>
    </row>
    <row r="29" spans="2:13">
      <c r="C29" s="670"/>
      <c r="H29"/>
      <c r="I29"/>
      <c r="J29"/>
      <c r="K29"/>
      <c r="L29"/>
      <c r="M29" s="670"/>
    </row>
    <row r="30" spans="2:13">
      <c r="C30" s="670"/>
      <c r="H30"/>
      <c r="I30"/>
      <c r="J30"/>
      <c r="K30"/>
      <c r="L30"/>
      <c r="M30" s="670"/>
    </row>
    <row r="31" spans="2:13">
      <c r="C31" s="670"/>
      <c r="H31"/>
      <c r="I31"/>
      <c r="J31"/>
      <c r="K31"/>
      <c r="L31"/>
      <c r="M31" s="670"/>
    </row>
    <row r="32" spans="2:13">
      <c r="C32" s="670"/>
      <c r="H32"/>
      <c r="I32"/>
      <c r="J32"/>
      <c r="K32"/>
      <c r="L32"/>
      <c r="M32" s="670"/>
    </row>
    <row r="33" spans="3:13">
      <c r="C33" s="670"/>
      <c r="H33"/>
      <c r="I33"/>
      <c r="J33"/>
      <c r="K33"/>
      <c r="L33"/>
      <c r="M33" s="670"/>
    </row>
    <row r="34" spans="3:13">
      <c r="C34" s="670"/>
      <c r="H34"/>
      <c r="I34"/>
      <c r="J34"/>
      <c r="K34"/>
      <c r="L34"/>
      <c r="M34" s="670"/>
    </row>
    <row r="35" spans="3:13">
      <c r="C35" s="670"/>
      <c r="H35"/>
      <c r="I35"/>
      <c r="J35"/>
      <c r="K35"/>
      <c r="L35"/>
      <c r="M35" s="670"/>
    </row>
    <row r="36" spans="3:13">
      <c r="C36" s="670"/>
      <c r="H36"/>
      <c r="I36"/>
      <c r="J36"/>
      <c r="K36"/>
      <c r="L36"/>
      <c r="M36" s="670"/>
    </row>
    <row r="37" spans="3:13">
      <c r="C37" s="670"/>
      <c r="H37"/>
      <c r="I37"/>
      <c r="J37"/>
      <c r="K37"/>
      <c r="L37"/>
      <c r="M37" s="670"/>
    </row>
    <row r="38" spans="3:13">
      <c r="C38" s="670"/>
      <c r="H38"/>
      <c r="I38"/>
      <c r="J38"/>
      <c r="K38"/>
      <c r="L38"/>
      <c r="M38" s="670"/>
    </row>
    <row r="39" spans="3:13">
      <c r="C39" s="670"/>
      <c r="H39"/>
      <c r="I39"/>
      <c r="J39"/>
      <c r="K39"/>
      <c r="L39"/>
      <c r="M39" s="670"/>
    </row>
    <row r="40" spans="3:13">
      <c r="C40" s="670"/>
      <c r="H40"/>
      <c r="I40"/>
      <c r="J40"/>
      <c r="K40"/>
      <c r="L40"/>
      <c r="M40" s="670"/>
    </row>
    <row r="41" spans="3:13">
      <c r="C41" s="670"/>
      <c r="H41"/>
      <c r="I41"/>
      <c r="J41"/>
      <c r="K41"/>
      <c r="L41"/>
      <c r="M41" s="670"/>
    </row>
    <row r="42" spans="3:13">
      <c r="C42" s="670"/>
      <c r="D42" s="670"/>
      <c r="E42" s="670"/>
      <c r="F42" s="670"/>
      <c r="G42" s="670"/>
      <c r="H42"/>
      <c r="I42"/>
      <c r="J42"/>
      <c r="K42"/>
      <c r="L42"/>
    </row>
    <row r="43" spans="3:13">
      <c r="C43" s="670"/>
      <c r="D43" s="670"/>
      <c r="E43" s="670"/>
      <c r="F43" s="670"/>
      <c r="G43" s="670"/>
      <c r="H43"/>
      <c r="I43"/>
      <c r="J43"/>
      <c r="K43"/>
      <c r="L43"/>
    </row>
  </sheetData>
  <mergeCells count="4">
    <mergeCell ref="C6:D6"/>
    <mergeCell ref="E6:F6"/>
    <mergeCell ref="C7:D7"/>
    <mergeCell ref="E7:F7"/>
  </mergeCells>
  <phoneticPr fontId="10"/>
  <pageMargins left="0.7" right="0.7" top="0.75" bottom="0.75" header="0.3" footer="0.3"/>
  <pageSetup paperSize="9" scale="7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N73"/>
  <sheetViews>
    <sheetView view="pageBreakPreview" zoomScaleNormal="100" zoomScaleSheetLayoutView="100" workbookViewId="0"/>
  </sheetViews>
  <sheetFormatPr defaultRowHeight="13.5"/>
  <cols>
    <col min="1" max="32" width="2.75" style="116" customWidth="1"/>
    <col min="33" max="33" width="3" style="116" customWidth="1"/>
    <col min="34" max="37" width="10.625" style="116" customWidth="1"/>
    <col min="38" max="38" width="9" style="116" customWidth="1"/>
    <col min="39" max="16384" width="9" style="116"/>
  </cols>
  <sheetData>
    <row r="1" spans="1:38" s="52" customFormat="1" ht="13.5" customHeight="1">
      <c r="A1" s="174"/>
      <c r="B1" s="866" t="s">
        <v>723</v>
      </c>
      <c r="C1" s="866"/>
      <c r="D1" s="866"/>
      <c r="E1" s="866"/>
      <c r="F1" s="866"/>
      <c r="G1" s="866"/>
      <c r="H1" s="866"/>
      <c r="I1" s="866"/>
      <c r="J1" s="866"/>
      <c r="K1" s="866"/>
      <c r="L1" s="866"/>
      <c r="M1" s="866"/>
      <c r="N1" s="866"/>
      <c r="O1" s="866"/>
      <c r="P1" s="866"/>
      <c r="Q1" s="866"/>
      <c r="R1" s="866"/>
      <c r="S1" s="866"/>
      <c r="T1" s="866"/>
      <c r="U1" s="866"/>
      <c r="V1" s="866"/>
      <c r="W1" s="866"/>
      <c r="X1" s="866"/>
      <c r="Y1" s="866"/>
      <c r="Z1" s="866"/>
      <c r="AA1" s="866"/>
      <c r="AB1" s="866"/>
      <c r="AC1" s="866"/>
      <c r="AD1" s="866"/>
      <c r="AE1" s="866"/>
      <c r="AF1" s="866"/>
      <c r="AG1" s="174"/>
      <c r="AH1" s="174"/>
      <c r="AI1" s="174"/>
      <c r="AJ1" s="174"/>
    </row>
    <row r="2" spans="1:38" s="52" customFormat="1" ht="13.5" customHeight="1">
      <c r="A2" s="174"/>
      <c r="B2" s="866"/>
      <c r="C2" s="866"/>
      <c r="D2" s="866"/>
      <c r="E2" s="866"/>
      <c r="F2" s="866"/>
      <c r="G2" s="866"/>
      <c r="H2" s="866"/>
      <c r="I2" s="866"/>
      <c r="J2" s="866"/>
      <c r="K2" s="866"/>
      <c r="L2" s="866"/>
      <c r="M2" s="866"/>
      <c r="N2" s="866"/>
      <c r="O2" s="866"/>
      <c r="P2" s="866"/>
      <c r="Q2" s="866"/>
      <c r="R2" s="866"/>
      <c r="S2" s="866"/>
      <c r="T2" s="866"/>
      <c r="U2" s="866"/>
      <c r="V2" s="866"/>
      <c r="W2" s="866"/>
      <c r="X2" s="866"/>
      <c r="Y2" s="866"/>
      <c r="Z2" s="866"/>
      <c r="AA2" s="866"/>
      <c r="AB2" s="866"/>
      <c r="AC2" s="866"/>
      <c r="AD2" s="866"/>
      <c r="AE2" s="866"/>
      <c r="AF2" s="866"/>
      <c r="AG2" s="174"/>
      <c r="AH2" s="174"/>
      <c r="AI2" s="174"/>
      <c r="AJ2" s="174"/>
    </row>
    <row r="3" spans="1:38" s="52" customFormat="1" ht="13.5" customHeight="1">
      <c r="A3" s="174"/>
      <c r="B3" s="866"/>
      <c r="C3" s="866"/>
      <c r="D3" s="866"/>
      <c r="E3" s="866"/>
      <c r="F3" s="866"/>
      <c r="G3" s="866"/>
      <c r="H3" s="866"/>
      <c r="I3" s="866"/>
      <c r="J3" s="866"/>
      <c r="K3" s="866"/>
      <c r="L3" s="866"/>
      <c r="M3" s="866"/>
      <c r="N3" s="866"/>
      <c r="O3" s="866"/>
      <c r="P3" s="866"/>
      <c r="Q3" s="866"/>
      <c r="R3" s="866"/>
      <c r="S3" s="866"/>
      <c r="T3" s="866"/>
      <c r="U3" s="866"/>
      <c r="V3" s="866"/>
      <c r="W3" s="866"/>
      <c r="X3" s="866"/>
      <c r="Y3" s="866"/>
      <c r="Z3" s="866"/>
      <c r="AA3" s="866"/>
      <c r="AB3" s="866"/>
      <c r="AC3" s="866"/>
      <c r="AD3" s="866"/>
      <c r="AE3" s="866"/>
      <c r="AF3" s="866"/>
      <c r="AG3" s="174"/>
      <c r="AH3" s="174"/>
      <c r="AI3" s="174"/>
      <c r="AJ3" s="174"/>
    </row>
    <row r="4" spans="1:38" s="52" customFormat="1" ht="13.5" customHeight="1">
      <c r="A4" s="174"/>
      <c r="B4" s="866"/>
      <c r="C4" s="866"/>
      <c r="D4" s="866"/>
      <c r="E4" s="866"/>
      <c r="F4" s="866"/>
      <c r="G4" s="866"/>
      <c r="H4" s="866"/>
      <c r="I4" s="866"/>
      <c r="J4" s="866"/>
      <c r="K4" s="866"/>
      <c r="L4" s="866"/>
      <c r="M4" s="866"/>
      <c r="N4" s="866"/>
      <c r="O4" s="866"/>
      <c r="P4" s="866"/>
      <c r="Q4" s="866"/>
      <c r="R4" s="866"/>
      <c r="S4" s="866"/>
      <c r="T4" s="866"/>
      <c r="U4" s="866"/>
      <c r="V4" s="866"/>
      <c r="W4" s="866"/>
      <c r="X4" s="866"/>
      <c r="Y4" s="866"/>
      <c r="Z4" s="866"/>
      <c r="AA4" s="866"/>
      <c r="AB4" s="866"/>
      <c r="AC4" s="866"/>
      <c r="AD4" s="866"/>
      <c r="AE4" s="866"/>
      <c r="AF4" s="866"/>
      <c r="AG4" s="174"/>
      <c r="AH4" s="174"/>
      <c r="AI4" s="174"/>
      <c r="AJ4" s="174"/>
    </row>
    <row r="5" spans="1:38" ht="14.25" thickBot="1">
      <c r="A5" s="113"/>
      <c r="B5" s="113"/>
      <c r="C5" s="113"/>
      <c r="D5" s="113"/>
      <c r="E5" s="113"/>
      <c r="F5" s="113"/>
      <c r="G5" s="113"/>
      <c r="H5" s="113"/>
      <c r="I5" s="113"/>
      <c r="J5" s="113"/>
      <c r="K5" s="113"/>
      <c r="L5" s="113"/>
      <c r="M5" s="113"/>
      <c r="N5" s="113"/>
      <c r="O5" s="113"/>
      <c r="P5" s="113"/>
      <c r="Q5" s="113"/>
      <c r="R5" s="114"/>
      <c r="S5" s="890"/>
      <c r="T5" s="890"/>
      <c r="U5" s="113"/>
      <c r="V5" s="115"/>
      <c r="W5" s="115"/>
      <c r="X5" s="115"/>
      <c r="Y5" s="115"/>
      <c r="Z5" s="115"/>
      <c r="AA5" s="891"/>
      <c r="AB5" s="891"/>
      <c r="AC5" s="891"/>
      <c r="AD5" s="891"/>
      <c r="AE5" s="891"/>
      <c r="AF5" s="891"/>
      <c r="AL5" s="117"/>
    </row>
    <row r="6" spans="1:38" ht="14.25" customHeight="1">
      <c r="A6" s="113"/>
      <c r="B6" s="892" t="s">
        <v>322</v>
      </c>
      <c r="C6" s="893"/>
      <c r="D6" s="893"/>
      <c r="E6" s="893"/>
      <c r="F6" s="893"/>
      <c r="G6" s="893"/>
      <c r="H6" s="893"/>
      <c r="I6" s="894"/>
      <c r="J6" s="119"/>
      <c r="K6" s="119"/>
      <c r="L6" s="119"/>
      <c r="M6" s="119"/>
      <c r="N6" s="119"/>
      <c r="O6" s="119"/>
      <c r="P6" s="113"/>
      <c r="Q6" s="113"/>
      <c r="R6" s="901" t="s">
        <v>661</v>
      </c>
      <c r="S6" s="902"/>
      <c r="T6" s="902"/>
      <c r="U6" s="903"/>
      <c r="V6" s="904" t="s">
        <v>662</v>
      </c>
      <c r="W6" s="905"/>
      <c r="X6" s="905"/>
      <c r="Y6" s="906"/>
      <c r="Z6" s="906"/>
      <c r="AA6" s="906"/>
      <c r="AB6" s="906"/>
      <c r="AC6" s="906"/>
      <c r="AD6" s="905" t="s">
        <v>553</v>
      </c>
      <c r="AE6" s="905"/>
      <c r="AF6" s="907"/>
      <c r="AL6" s="117"/>
    </row>
    <row r="7" spans="1:38" ht="14.25" customHeight="1">
      <c r="A7" s="113"/>
      <c r="B7" s="895"/>
      <c r="C7" s="896"/>
      <c r="D7" s="896"/>
      <c r="E7" s="896"/>
      <c r="F7" s="896"/>
      <c r="G7" s="896"/>
      <c r="H7" s="896"/>
      <c r="I7" s="897"/>
      <c r="J7" s="119"/>
      <c r="K7" s="119"/>
      <c r="L7" s="119"/>
      <c r="M7" s="119"/>
      <c r="N7" s="119"/>
      <c r="O7" s="119"/>
      <c r="P7" s="113"/>
      <c r="Q7" s="113"/>
      <c r="R7" s="908" t="s">
        <v>323</v>
      </c>
      <c r="S7" s="909"/>
      <c r="T7" s="909"/>
      <c r="U7" s="910"/>
      <c r="V7" s="867" t="s">
        <v>663</v>
      </c>
      <c r="W7" s="868"/>
      <c r="X7" s="868"/>
      <c r="Y7" s="868"/>
      <c r="Z7" s="868"/>
      <c r="AA7" s="868"/>
      <c r="AB7" s="868"/>
      <c r="AC7" s="868"/>
      <c r="AD7" s="868"/>
      <c r="AE7" s="868"/>
      <c r="AF7" s="869"/>
      <c r="AL7" s="117"/>
    </row>
    <row r="8" spans="1:38" ht="14.25" customHeight="1">
      <c r="A8" s="113"/>
      <c r="B8" s="895"/>
      <c r="C8" s="896"/>
      <c r="D8" s="896"/>
      <c r="E8" s="896"/>
      <c r="F8" s="896"/>
      <c r="G8" s="896"/>
      <c r="H8" s="896"/>
      <c r="I8" s="897"/>
      <c r="J8" s="119"/>
      <c r="K8" s="119"/>
      <c r="L8" s="119"/>
      <c r="M8" s="119"/>
      <c r="N8" s="119"/>
      <c r="O8" s="119"/>
      <c r="P8" s="113"/>
      <c r="Q8" s="113"/>
      <c r="R8" s="908" t="s">
        <v>324</v>
      </c>
      <c r="S8" s="909"/>
      <c r="T8" s="909"/>
      <c r="U8" s="910"/>
      <c r="V8" s="867"/>
      <c r="W8" s="868"/>
      <c r="X8" s="868"/>
      <c r="Y8" s="868"/>
      <c r="Z8" s="868"/>
      <c r="AA8" s="868"/>
      <c r="AB8" s="868"/>
      <c r="AC8" s="868"/>
      <c r="AD8" s="868"/>
      <c r="AE8" s="868"/>
      <c r="AF8" s="869"/>
      <c r="AL8" s="117"/>
    </row>
    <row r="9" spans="1:38" ht="14.25" customHeight="1">
      <c r="A9" s="113"/>
      <c r="B9" s="895"/>
      <c r="C9" s="896"/>
      <c r="D9" s="896"/>
      <c r="E9" s="896"/>
      <c r="F9" s="896"/>
      <c r="G9" s="896"/>
      <c r="H9" s="896"/>
      <c r="I9" s="897"/>
      <c r="J9" s="119"/>
      <c r="K9" s="119"/>
      <c r="L9" s="119"/>
      <c r="M9" s="119"/>
      <c r="N9" s="119"/>
      <c r="O9" s="119"/>
      <c r="P9" s="113"/>
      <c r="Q9" s="113"/>
      <c r="R9" s="870" t="s">
        <v>664</v>
      </c>
      <c r="S9" s="871"/>
      <c r="T9" s="871"/>
      <c r="U9" s="872"/>
      <c r="V9" s="876"/>
      <c r="W9" s="877"/>
      <c r="X9" s="877"/>
      <c r="Y9" s="877"/>
      <c r="Z9" s="877"/>
      <c r="AA9" s="877"/>
      <c r="AB9" s="877"/>
      <c r="AC9" s="877"/>
      <c r="AD9" s="877"/>
      <c r="AE9" s="877"/>
      <c r="AF9" s="878"/>
      <c r="AI9" s="193"/>
    </row>
    <row r="10" spans="1:38" ht="14.25" customHeight="1">
      <c r="A10" s="113"/>
      <c r="B10" s="895"/>
      <c r="C10" s="896"/>
      <c r="D10" s="896"/>
      <c r="E10" s="896"/>
      <c r="F10" s="896"/>
      <c r="G10" s="896"/>
      <c r="H10" s="896"/>
      <c r="I10" s="897"/>
      <c r="J10" s="119"/>
      <c r="K10" s="119"/>
      <c r="L10" s="119"/>
      <c r="M10" s="119"/>
      <c r="N10" s="119"/>
      <c r="O10" s="119"/>
      <c r="P10" s="113"/>
      <c r="Q10" s="113"/>
      <c r="R10" s="873"/>
      <c r="S10" s="874"/>
      <c r="T10" s="874"/>
      <c r="U10" s="875"/>
      <c r="V10" s="879"/>
      <c r="W10" s="880"/>
      <c r="X10" s="880"/>
      <c r="Y10" s="880"/>
      <c r="Z10" s="880"/>
      <c r="AA10" s="880"/>
      <c r="AB10" s="880"/>
      <c r="AC10" s="880"/>
      <c r="AD10" s="880"/>
      <c r="AE10" s="880"/>
      <c r="AF10" s="881"/>
      <c r="AL10" s="117"/>
    </row>
    <row r="11" spans="1:38" ht="15" customHeight="1" thickBot="1">
      <c r="A11" s="113"/>
      <c r="B11" s="898"/>
      <c r="C11" s="899"/>
      <c r="D11" s="899"/>
      <c r="E11" s="899"/>
      <c r="F11" s="899"/>
      <c r="G11" s="899"/>
      <c r="H11" s="899"/>
      <c r="I11" s="900"/>
      <c r="J11" s="119"/>
      <c r="K11" s="119"/>
      <c r="L11" s="119"/>
      <c r="M11" s="119"/>
      <c r="N11" s="119"/>
      <c r="O11" s="119"/>
      <c r="P11" s="113"/>
      <c r="Q11" s="113"/>
      <c r="R11" s="882" t="s">
        <v>665</v>
      </c>
      <c r="S11" s="883"/>
      <c r="T11" s="883"/>
      <c r="U11" s="884"/>
      <c r="V11" s="885"/>
      <c r="W11" s="886"/>
      <c r="X11" s="886"/>
      <c r="Y11" s="886"/>
      <c r="Z11" s="886"/>
      <c r="AA11" s="886"/>
      <c r="AB11" s="886"/>
      <c r="AC11" s="886"/>
      <c r="AD11" s="886"/>
      <c r="AE11" s="886"/>
      <c r="AF11" s="887"/>
      <c r="AL11" s="117"/>
    </row>
    <row r="12" spans="1:38" ht="3" customHeight="1">
      <c r="A12" s="113"/>
      <c r="B12" s="113"/>
      <c r="C12" s="113"/>
      <c r="D12" s="113"/>
      <c r="E12" s="113"/>
      <c r="F12" s="113"/>
      <c r="G12" s="113"/>
      <c r="H12" s="113"/>
      <c r="I12" s="113"/>
      <c r="J12" s="113"/>
      <c r="K12" s="113"/>
      <c r="L12" s="113"/>
      <c r="M12" s="113"/>
      <c r="N12" s="113"/>
      <c r="O12" s="113"/>
      <c r="P12" s="113"/>
      <c r="Q12" s="113"/>
      <c r="R12" s="121"/>
      <c r="S12" s="121"/>
      <c r="T12" s="121"/>
      <c r="U12" s="121"/>
      <c r="V12" s="122"/>
      <c r="W12" s="122"/>
      <c r="X12" s="122"/>
      <c r="Y12" s="122"/>
      <c r="Z12" s="122"/>
      <c r="AA12" s="122"/>
      <c r="AB12" s="122"/>
      <c r="AC12" s="122"/>
      <c r="AD12" s="122"/>
      <c r="AE12" s="122"/>
      <c r="AF12" s="122"/>
      <c r="AL12" s="117"/>
    </row>
    <row r="13" spans="1:38" ht="3.75" customHeight="1">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L13" s="117"/>
    </row>
    <row r="14" spans="1:38" ht="21">
      <c r="A14" s="888" t="s">
        <v>794</v>
      </c>
      <c r="B14" s="889"/>
      <c r="C14" s="889"/>
      <c r="D14" s="889"/>
      <c r="E14" s="889"/>
      <c r="F14" s="889"/>
      <c r="G14" s="889"/>
      <c r="H14" s="889"/>
      <c r="I14" s="889"/>
      <c r="J14" s="889"/>
      <c r="K14" s="889"/>
      <c r="L14" s="889"/>
      <c r="M14" s="889"/>
      <c r="N14" s="889"/>
      <c r="O14" s="889"/>
      <c r="P14" s="889"/>
      <c r="Q14" s="889"/>
      <c r="R14" s="889"/>
      <c r="S14" s="889"/>
      <c r="T14" s="889"/>
      <c r="U14" s="889"/>
      <c r="V14" s="889"/>
      <c r="W14" s="889"/>
      <c r="X14" s="889"/>
      <c r="Y14" s="889"/>
      <c r="Z14" s="889"/>
      <c r="AA14" s="889"/>
      <c r="AB14" s="889"/>
      <c r="AC14" s="889"/>
      <c r="AD14" s="889"/>
      <c r="AE14" s="889"/>
      <c r="AF14" s="889"/>
      <c r="AG14" s="123"/>
      <c r="AH14" s="123"/>
      <c r="AI14" s="123"/>
      <c r="AJ14" s="123"/>
      <c r="AL14" s="117"/>
    </row>
    <row r="15" spans="1:38" ht="6" customHeight="1">
      <c r="A15" s="113"/>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L15" s="117"/>
    </row>
    <row r="16" spans="1:38">
      <c r="A16" s="179"/>
      <c r="B16" s="132"/>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1"/>
      <c r="AC16" s="182"/>
      <c r="AD16" s="182"/>
      <c r="AE16" s="131"/>
      <c r="AF16" s="132"/>
      <c r="AL16" s="117"/>
    </row>
    <row r="17" spans="1:38">
      <c r="A17" s="927"/>
      <c r="B17" s="927"/>
      <c r="C17" s="927"/>
      <c r="D17" s="927"/>
      <c r="E17" s="927"/>
      <c r="F17" s="927"/>
      <c r="G17" s="927"/>
      <c r="H17" s="927"/>
      <c r="I17" s="927"/>
      <c r="J17" s="927"/>
      <c r="K17" s="927"/>
      <c r="L17" s="927"/>
      <c r="M17" s="927"/>
      <c r="N17" s="927"/>
      <c r="O17" s="927"/>
      <c r="P17" s="927"/>
      <c r="Q17" s="927"/>
      <c r="R17" s="927"/>
      <c r="S17" s="927"/>
      <c r="T17" s="927"/>
      <c r="U17" s="927"/>
      <c r="V17" s="927"/>
      <c r="W17" s="927"/>
      <c r="X17" s="927"/>
      <c r="Y17" s="927"/>
      <c r="Z17" s="927"/>
      <c r="AA17" s="927"/>
      <c r="AB17" s="927"/>
      <c r="AC17" s="927"/>
      <c r="AD17" s="927"/>
      <c r="AE17" s="927"/>
      <c r="AF17" s="927"/>
      <c r="AL17" s="117"/>
    </row>
    <row r="18" spans="1:38">
      <c r="A18" s="179"/>
      <c r="B18" s="132"/>
      <c r="C18" s="182"/>
      <c r="D18" s="182"/>
      <c r="E18" s="182"/>
      <c r="F18" s="182"/>
      <c r="G18" s="182"/>
      <c r="H18" s="182"/>
      <c r="I18" s="182"/>
      <c r="J18" s="182"/>
      <c r="K18" s="182"/>
      <c r="L18" s="182"/>
      <c r="M18" s="148"/>
      <c r="N18" s="182"/>
      <c r="O18" s="182"/>
      <c r="P18" s="182"/>
      <c r="Q18" s="182"/>
      <c r="R18" s="182"/>
      <c r="S18" s="182"/>
      <c r="T18" s="182"/>
      <c r="U18" s="182"/>
      <c r="V18" s="182"/>
      <c r="W18" s="182"/>
      <c r="X18" s="182"/>
      <c r="Y18" s="182"/>
      <c r="Z18" s="182"/>
      <c r="AA18" s="182"/>
      <c r="AB18" s="181"/>
      <c r="AC18" s="182"/>
      <c r="AD18" s="182"/>
      <c r="AE18" s="131"/>
      <c r="AF18" s="132"/>
      <c r="AL18" s="117"/>
    </row>
    <row r="19" spans="1:38" ht="5.25" customHeight="1" thickBot="1">
      <c r="A19" s="113"/>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L19" s="117"/>
    </row>
    <row r="20" spans="1:38" ht="27.75" customHeight="1" thickBot="1">
      <c r="A20" s="113"/>
      <c r="B20" s="928" t="s">
        <v>548</v>
      </c>
      <c r="C20" s="929"/>
      <c r="D20" s="929"/>
      <c r="E20" s="929"/>
      <c r="F20" s="930"/>
      <c r="G20" s="931"/>
      <c r="H20" s="932"/>
      <c r="I20" s="932"/>
      <c r="J20" s="932"/>
      <c r="K20" s="933"/>
      <c r="L20" s="934" t="s">
        <v>328</v>
      </c>
      <c r="M20" s="929"/>
      <c r="N20" s="929"/>
      <c r="O20" s="929"/>
      <c r="P20" s="930"/>
      <c r="Q20" s="935"/>
      <c r="R20" s="936"/>
      <c r="S20" s="936"/>
      <c r="T20" s="936"/>
      <c r="U20" s="937"/>
      <c r="V20" s="934" t="s">
        <v>329</v>
      </c>
      <c r="W20" s="929"/>
      <c r="X20" s="929"/>
      <c r="Y20" s="929"/>
      <c r="Z20" s="938"/>
      <c r="AA20" s="939"/>
      <c r="AB20" s="940"/>
      <c r="AC20" s="940"/>
      <c r="AD20" s="940"/>
      <c r="AE20" s="941"/>
      <c r="AF20" s="113"/>
      <c r="AL20" s="117"/>
    </row>
    <row r="21" spans="1:38" ht="4.5" customHeight="1">
      <c r="A21" s="113"/>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L21" s="117"/>
    </row>
    <row r="22" spans="1:38" ht="4.5" customHeight="1">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L22" s="117"/>
    </row>
    <row r="23" spans="1:38" ht="7.5" customHeight="1">
      <c r="A23" s="113"/>
      <c r="B23" s="113"/>
      <c r="C23" s="113"/>
      <c r="D23" s="113"/>
      <c r="E23" s="113"/>
      <c r="F23" s="113"/>
      <c r="G23" s="911" t="s">
        <v>549</v>
      </c>
      <c r="H23" s="911"/>
      <c r="I23" s="911"/>
      <c r="J23" s="911"/>
      <c r="K23" s="911"/>
      <c r="L23" s="913" t="s">
        <v>330</v>
      </c>
      <c r="M23" s="913"/>
      <c r="N23" s="913"/>
      <c r="O23" s="913"/>
      <c r="P23" s="913"/>
      <c r="Q23" s="914" t="s">
        <v>157</v>
      </c>
      <c r="R23" s="915"/>
      <c r="S23" s="915"/>
      <c r="T23" s="915"/>
      <c r="U23" s="915"/>
      <c r="V23" s="125"/>
      <c r="W23" s="125"/>
      <c r="X23" s="126"/>
      <c r="Y23" s="127"/>
      <c r="Z23" s="128"/>
      <c r="AA23" s="113"/>
      <c r="AB23" s="113"/>
      <c r="AC23" s="113"/>
      <c r="AD23" s="113"/>
      <c r="AE23" s="113"/>
      <c r="AF23" s="113"/>
      <c r="AL23" s="120"/>
    </row>
    <row r="24" spans="1:38" ht="21" customHeight="1" thickBot="1">
      <c r="A24" s="113"/>
      <c r="B24" s="113"/>
      <c r="C24" s="113"/>
      <c r="D24" s="113"/>
      <c r="E24" s="113"/>
      <c r="F24" s="113"/>
      <c r="G24" s="912"/>
      <c r="H24" s="912"/>
      <c r="I24" s="912"/>
      <c r="J24" s="912"/>
      <c r="K24" s="912"/>
      <c r="L24" s="913"/>
      <c r="M24" s="913"/>
      <c r="N24" s="913"/>
      <c r="O24" s="913"/>
      <c r="P24" s="913"/>
      <c r="Q24" s="916"/>
      <c r="R24" s="917"/>
      <c r="S24" s="917"/>
      <c r="T24" s="917"/>
      <c r="U24" s="917"/>
      <c r="V24" s="918" t="s">
        <v>331</v>
      </c>
      <c r="W24" s="918"/>
      <c r="X24" s="918"/>
      <c r="Y24" s="918"/>
      <c r="Z24" s="918"/>
      <c r="AA24" s="113"/>
      <c r="AB24" s="113"/>
      <c r="AC24" s="113"/>
      <c r="AD24" s="113"/>
      <c r="AE24" s="113"/>
      <c r="AF24" s="113"/>
    </row>
    <row r="25" spans="1:38" ht="30.75" customHeight="1" thickBot="1">
      <c r="A25" s="113"/>
      <c r="B25" s="113"/>
      <c r="C25" s="113"/>
      <c r="D25" s="113"/>
      <c r="E25" s="113"/>
      <c r="F25" s="113"/>
      <c r="G25" s="919">
        <v>12</v>
      </c>
      <c r="H25" s="920"/>
      <c r="I25" s="920"/>
      <c r="J25" s="920"/>
      <c r="K25" s="921"/>
      <c r="L25" s="922"/>
      <c r="M25" s="923"/>
      <c r="N25" s="923"/>
      <c r="O25" s="923"/>
      <c r="P25" s="923"/>
      <c r="Q25" s="922"/>
      <c r="R25" s="923"/>
      <c r="S25" s="923"/>
      <c r="T25" s="923"/>
      <c r="U25" s="923"/>
      <c r="V25" s="924"/>
      <c r="W25" s="925"/>
      <c r="X25" s="925"/>
      <c r="Y25" s="925"/>
      <c r="Z25" s="926"/>
      <c r="AA25" s="113"/>
      <c r="AB25" s="113"/>
      <c r="AC25" s="113"/>
      <c r="AD25" s="113"/>
      <c r="AE25" s="113"/>
      <c r="AF25" s="113"/>
    </row>
    <row r="26" spans="1:38" ht="9.9499999999999993" customHeight="1">
      <c r="A26" s="113"/>
      <c r="B26" s="113"/>
      <c r="C26" s="113"/>
      <c r="D26" s="113"/>
      <c r="E26" s="113"/>
      <c r="F26" s="129"/>
      <c r="G26" s="113"/>
      <c r="H26" s="113"/>
      <c r="I26" s="113"/>
      <c r="J26" s="113"/>
      <c r="K26" s="113"/>
      <c r="L26" s="129"/>
      <c r="M26" s="129"/>
      <c r="N26" s="129"/>
      <c r="O26" s="129"/>
      <c r="P26" s="129"/>
      <c r="Q26" s="129"/>
      <c r="R26" s="129"/>
      <c r="S26" s="129"/>
      <c r="T26" s="129"/>
      <c r="U26" s="129"/>
      <c r="V26" s="113"/>
      <c r="W26" s="113"/>
      <c r="X26" s="113"/>
      <c r="Y26" s="113"/>
      <c r="Z26" s="113"/>
      <c r="AA26" s="129"/>
      <c r="AB26" s="113"/>
      <c r="AC26" s="113"/>
      <c r="AD26" s="113"/>
      <c r="AE26" s="113"/>
      <c r="AF26" s="113"/>
    </row>
    <row r="27" spans="1:38" s="113" customFormat="1" ht="30.75" customHeight="1" thickBot="1">
      <c r="G27" s="949" t="s">
        <v>666</v>
      </c>
      <c r="H27" s="949"/>
      <c r="I27" s="949"/>
      <c r="J27" s="949"/>
      <c r="K27" s="949"/>
      <c r="L27" s="950" t="s">
        <v>667</v>
      </c>
      <c r="M27" s="950"/>
      <c r="N27" s="950"/>
      <c r="O27" s="950"/>
      <c r="P27" s="950"/>
      <c r="Q27" s="951" t="s">
        <v>668</v>
      </c>
      <c r="R27" s="950"/>
      <c r="S27" s="950"/>
      <c r="T27" s="950"/>
      <c r="U27" s="952"/>
      <c r="V27" s="953" t="s">
        <v>669</v>
      </c>
      <c r="W27" s="954"/>
      <c r="X27" s="954"/>
      <c r="Y27" s="954"/>
      <c r="Z27" s="954"/>
    </row>
    <row r="28" spans="1:38" s="113" customFormat="1" ht="30.75" customHeight="1" thickBot="1">
      <c r="G28" s="919"/>
      <c r="H28" s="920"/>
      <c r="I28" s="920"/>
      <c r="J28" s="920"/>
      <c r="K28" s="920"/>
      <c r="L28" s="955"/>
      <c r="M28" s="956"/>
      <c r="N28" s="956"/>
      <c r="O28" s="956"/>
      <c r="P28" s="957"/>
      <c r="Q28" s="958"/>
      <c r="R28" s="959"/>
      <c r="S28" s="959"/>
      <c r="T28" s="959"/>
      <c r="U28" s="960"/>
      <c r="V28" s="961">
        <f>IF(Q25-Q28&gt;=0,Q25-Q28,0)</f>
        <v>0</v>
      </c>
      <c r="W28" s="954"/>
      <c r="X28" s="954"/>
      <c r="Y28" s="954"/>
      <c r="Z28" s="954"/>
    </row>
    <row r="29" spans="1:38" s="118" customFormat="1" ht="15" customHeight="1">
      <c r="A29" s="130" t="s">
        <v>332</v>
      </c>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1"/>
      <c r="AF29" s="132"/>
      <c r="AG29" s="133"/>
    </row>
    <row r="30" spans="1:38" s="118" customFormat="1" ht="20.25" customHeight="1">
      <c r="A30" s="171" t="s">
        <v>333</v>
      </c>
      <c r="B30" s="168"/>
      <c r="C30" s="168"/>
      <c r="D30" s="168"/>
      <c r="E30" s="168"/>
      <c r="F30" s="168"/>
      <c r="G30" s="168"/>
      <c r="H30" s="168"/>
      <c r="I30" s="168"/>
      <c r="J30" s="169"/>
      <c r="K30" s="170"/>
      <c r="L30" s="169"/>
      <c r="M30" s="942">
        <f>M31+M32</f>
        <v>0</v>
      </c>
      <c r="N30" s="942"/>
      <c r="O30" s="942"/>
      <c r="P30" s="942"/>
      <c r="Q30" s="942"/>
      <c r="R30" s="942"/>
      <c r="S30" s="942"/>
      <c r="T30" s="942"/>
      <c r="U30" s="942"/>
      <c r="V30" s="942"/>
      <c r="W30" s="942"/>
      <c r="X30" s="942"/>
      <c r="Y30" s="942"/>
      <c r="Z30" s="942"/>
      <c r="AA30" s="942"/>
      <c r="AB30" s="942"/>
      <c r="AC30" s="942"/>
      <c r="AD30" s="942"/>
      <c r="AE30" s="942"/>
      <c r="AF30" s="942"/>
      <c r="AG30" s="133"/>
    </row>
    <row r="31" spans="1:38" s="117" customFormat="1" ht="20.25" customHeight="1">
      <c r="A31" s="172"/>
      <c r="B31" s="943" t="s">
        <v>334</v>
      </c>
      <c r="C31" s="944"/>
      <c r="D31" s="944"/>
      <c r="E31" s="944"/>
      <c r="F31" s="944"/>
      <c r="G31" s="944"/>
      <c r="H31" s="944"/>
      <c r="I31" s="944"/>
      <c r="J31" s="944"/>
      <c r="K31" s="944"/>
      <c r="L31" s="945"/>
      <c r="M31" s="942">
        <f>ROUNDDOWN(M61,-3)</f>
        <v>0</v>
      </c>
      <c r="N31" s="942"/>
      <c r="O31" s="942"/>
      <c r="P31" s="942"/>
      <c r="Q31" s="942"/>
      <c r="R31" s="942"/>
      <c r="S31" s="942"/>
      <c r="T31" s="942"/>
      <c r="U31" s="942"/>
      <c r="V31" s="942"/>
      <c r="W31" s="942"/>
      <c r="X31" s="942"/>
      <c r="Y31" s="942"/>
      <c r="Z31" s="942"/>
      <c r="AA31" s="942"/>
      <c r="AB31" s="942"/>
      <c r="AC31" s="942"/>
      <c r="AD31" s="942"/>
      <c r="AE31" s="942"/>
      <c r="AF31" s="942"/>
      <c r="AG31" s="118"/>
      <c r="AH31" s="118"/>
      <c r="AI31" s="118"/>
    </row>
    <row r="32" spans="1:38" ht="21">
      <c r="A32" s="173"/>
      <c r="B32" s="943" t="s">
        <v>335</v>
      </c>
      <c r="C32" s="944"/>
      <c r="D32" s="944"/>
      <c r="E32" s="944"/>
      <c r="F32" s="944"/>
      <c r="G32" s="944"/>
      <c r="H32" s="944"/>
      <c r="I32" s="944"/>
      <c r="J32" s="944"/>
      <c r="K32" s="944"/>
      <c r="L32" s="945"/>
      <c r="M32" s="942">
        <f>ROUNDDOWN(M70,-3)</f>
        <v>0</v>
      </c>
      <c r="N32" s="942"/>
      <c r="O32" s="942"/>
      <c r="P32" s="942"/>
      <c r="Q32" s="942"/>
      <c r="R32" s="942"/>
      <c r="S32" s="942"/>
      <c r="T32" s="942"/>
      <c r="U32" s="942"/>
      <c r="V32" s="942"/>
      <c r="W32" s="942"/>
      <c r="X32" s="942"/>
      <c r="Y32" s="942"/>
      <c r="Z32" s="942"/>
      <c r="AA32" s="942"/>
      <c r="AB32" s="942"/>
      <c r="AC32" s="942"/>
      <c r="AD32" s="942"/>
      <c r="AE32" s="942"/>
      <c r="AF32" s="942"/>
    </row>
    <row r="33" spans="1:40" s="134" customFormat="1" ht="20.25" customHeight="1">
      <c r="A33" s="171" t="s">
        <v>670</v>
      </c>
      <c r="B33" s="168"/>
      <c r="C33" s="168"/>
      <c r="D33" s="168"/>
      <c r="E33" s="168"/>
      <c r="F33" s="168"/>
      <c r="G33" s="168"/>
      <c r="H33" s="168"/>
      <c r="I33" s="168"/>
      <c r="J33" s="169"/>
      <c r="K33" s="170"/>
      <c r="L33" s="169"/>
      <c r="M33" s="946"/>
      <c r="N33" s="947"/>
      <c r="O33" s="947"/>
      <c r="P33" s="947"/>
      <c r="Q33" s="947"/>
      <c r="R33" s="947"/>
      <c r="S33" s="947"/>
      <c r="T33" s="947"/>
      <c r="U33" s="947"/>
      <c r="V33" s="947"/>
      <c r="W33" s="947"/>
      <c r="X33" s="947"/>
      <c r="Y33" s="947"/>
      <c r="Z33" s="947"/>
      <c r="AA33" s="947"/>
      <c r="AB33" s="947"/>
      <c r="AC33" s="947"/>
      <c r="AD33" s="947"/>
      <c r="AE33" s="947"/>
      <c r="AF33" s="948"/>
      <c r="AG33" s="164"/>
      <c r="AH33" s="165"/>
      <c r="AI33" s="165"/>
      <c r="AJ33" s="165"/>
      <c r="AK33" s="165"/>
      <c r="AL33" s="165"/>
      <c r="AM33" s="165"/>
      <c r="AN33" s="165"/>
    </row>
    <row r="34" spans="1:40" s="135" customFormat="1" ht="20.25" customHeight="1">
      <c r="A34" s="172"/>
      <c r="B34" s="943" t="s">
        <v>334</v>
      </c>
      <c r="C34" s="944"/>
      <c r="D34" s="944"/>
      <c r="E34" s="944"/>
      <c r="F34" s="944"/>
      <c r="G34" s="944"/>
      <c r="H34" s="944"/>
      <c r="I34" s="944"/>
      <c r="J34" s="944"/>
      <c r="K34" s="944"/>
      <c r="L34" s="945"/>
      <c r="M34" s="946"/>
      <c r="N34" s="947"/>
      <c r="O34" s="947"/>
      <c r="P34" s="947"/>
      <c r="Q34" s="947"/>
      <c r="R34" s="947"/>
      <c r="S34" s="947"/>
      <c r="T34" s="947"/>
      <c r="U34" s="947"/>
      <c r="V34" s="947"/>
      <c r="W34" s="947"/>
      <c r="X34" s="947"/>
      <c r="Y34" s="947"/>
      <c r="Z34" s="947"/>
      <c r="AA34" s="947"/>
      <c r="AB34" s="947"/>
      <c r="AC34" s="947"/>
      <c r="AD34" s="947"/>
      <c r="AE34" s="947"/>
      <c r="AF34" s="948"/>
      <c r="AG34" s="165"/>
      <c r="AH34" s="165"/>
      <c r="AI34" s="165"/>
      <c r="AJ34" s="166"/>
      <c r="AK34" s="166"/>
      <c r="AL34" s="166"/>
      <c r="AM34" s="166"/>
      <c r="AN34" s="166"/>
    </row>
    <row r="35" spans="1:40" s="136" customFormat="1" ht="21">
      <c r="A35" s="173"/>
      <c r="B35" s="943" t="s">
        <v>335</v>
      </c>
      <c r="C35" s="944"/>
      <c r="D35" s="944"/>
      <c r="E35" s="944"/>
      <c r="F35" s="944"/>
      <c r="G35" s="944"/>
      <c r="H35" s="944"/>
      <c r="I35" s="944"/>
      <c r="J35" s="944"/>
      <c r="K35" s="944"/>
      <c r="L35" s="945"/>
      <c r="M35" s="946">
        <f>ROUNDDOWN(M71,-3)</f>
        <v>0</v>
      </c>
      <c r="N35" s="947"/>
      <c r="O35" s="947"/>
      <c r="P35" s="947"/>
      <c r="Q35" s="947"/>
      <c r="R35" s="947"/>
      <c r="S35" s="947"/>
      <c r="T35" s="947"/>
      <c r="U35" s="947"/>
      <c r="V35" s="947"/>
      <c r="W35" s="947"/>
      <c r="X35" s="947"/>
      <c r="Y35" s="947"/>
      <c r="Z35" s="947"/>
      <c r="AA35" s="947"/>
      <c r="AB35" s="947"/>
      <c r="AC35" s="947"/>
      <c r="AD35" s="947"/>
      <c r="AE35" s="947"/>
      <c r="AF35" s="948"/>
      <c r="AG35" s="167"/>
      <c r="AH35" s="167"/>
      <c r="AI35" s="167"/>
      <c r="AJ35" s="167"/>
      <c r="AK35" s="167"/>
      <c r="AL35" s="167"/>
      <c r="AM35" s="167"/>
      <c r="AN35" s="167"/>
    </row>
    <row r="36" spans="1:40" ht="5.25" customHeight="1">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row>
    <row r="37" spans="1:40">
      <c r="A37" s="962" t="s">
        <v>64</v>
      </c>
      <c r="B37" s="963"/>
      <c r="C37" s="963"/>
      <c r="D37" s="963"/>
      <c r="E37" s="963"/>
      <c r="F37" s="963"/>
      <c r="G37" s="963"/>
      <c r="H37" s="963"/>
      <c r="I37" s="963"/>
      <c r="J37" s="963"/>
      <c r="K37" s="968" t="s">
        <v>336</v>
      </c>
      <c r="L37" s="969"/>
      <c r="M37" s="972" t="s">
        <v>337</v>
      </c>
      <c r="N37" s="972"/>
      <c r="O37" s="972"/>
      <c r="P37" s="972"/>
      <c r="Q37" s="972"/>
      <c r="R37" s="972"/>
      <c r="S37" s="972"/>
      <c r="T37" s="972"/>
      <c r="U37" s="972"/>
      <c r="V37" s="972"/>
      <c r="W37" s="972"/>
      <c r="X37" s="972"/>
      <c r="Y37" s="972"/>
      <c r="Z37" s="972"/>
      <c r="AA37" s="972"/>
      <c r="AB37" s="972"/>
      <c r="AC37" s="972"/>
      <c r="AD37" s="972"/>
      <c r="AE37" s="972"/>
      <c r="AF37" s="972"/>
    </row>
    <row r="38" spans="1:40">
      <c r="A38" s="964"/>
      <c r="B38" s="965"/>
      <c r="C38" s="965"/>
      <c r="D38" s="965"/>
      <c r="E38" s="965"/>
      <c r="F38" s="965"/>
      <c r="G38" s="965"/>
      <c r="H38" s="965"/>
      <c r="I38" s="965"/>
      <c r="J38" s="965"/>
      <c r="K38" s="970"/>
      <c r="L38" s="971"/>
      <c r="M38" s="972"/>
      <c r="N38" s="972"/>
      <c r="O38" s="972"/>
      <c r="P38" s="972"/>
      <c r="Q38" s="972"/>
      <c r="R38" s="972"/>
      <c r="S38" s="972"/>
      <c r="T38" s="972"/>
      <c r="U38" s="972"/>
      <c r="V38" s="972"/>
      <c r="W38" s="972"/>
      <c r="X38" s="972"/>
      <c r="Y38" s="972"/>
      <c r="Z38" s="972"/>
      <c r="AA38" s="972"/>
      <c r="AB38" s="972"/>
      <c r="AC38" s="972"/>
      <c r="AD38" s="972"/>
      <c r="AE38" s="972"/>
      <c r="AF38" s="972"/>
    </row>
    <row r="39" spans="1:40">
      <c r="A39" s="964"/>
      <c r="B39" s="965"/>
      <c r="C39" s="965"/>
      <c r="D39" s="965"/>
      <c r="E39" s="965"/>
      <c r="F39" s="965"/>
      <c r="G39" s="965"/>
      <c r="H39" s="965"/>
      <c r="I39" s="965"/>
      <c r="J39" s="965"/>
      <c r="K39" s="970"/>
      <c r="L39" s="971"/>
      <c r="M39" s="973" t="s">
        <v>327</v>
      </c>
      <c r="N39" s="974"/>
      <c r="O39" s="974"/>
      <c r="P39" s="974"/>
      <c r="Q39" s="973" t="s">
        <v>326</v>
      </c>
      <c r="R39" s="974"/>
      <c r="S39" s="974"/>
      <c r="T39" s="975"/>
      <c r="U39" s="973" t="s">
        <v>325</v>
      </c>
      <c r="V39" s="974"/>
      <c r="W39" s="974"/>
      <c r="X39" s="975"/>
      <c r="Y39" s="973" t="s">
        <v>338</v>
      </c>
      <c r="Z39" s="974"/>
      <c r="AA39" s="974"/>
      <c r="AB39" s="975"/>
      <c r="AC39" s="973" t="s">
        <v>339</v>
      </c>
      <c r="AD39" s="974"/>
      <c r="AE39" s="974"/>
      <c r="AF39" s="975"/>
    </row>
    <row r="40" spans="1:40" ht="14.25" thickBot="1">
      <c r="A40" s="966"/>
      <c r="B40" s="967"/>
      <c r="C40" s="967"/>
      <c r="D40" s="967"/>
      <c r="E40" s="967"/>
      <c r="F40" s="967"/>
      <c r="G40" s="967"/>
      <c r="H40" s="967"/>
      <c r="I40" s="967"/>
      <c r="J40" s="967"/>
      <c r="K40" s="970"/>
      <c r="L40" s="971"/>
      <c r="M40" s="976" t="s">
        <v>340</v>
      </c>
      <c r="N40" s="977"/>
      <c r="O40" s="978" t="s">
        <v>341</v>
      </c>
      <c r="P40" s="979"/>
      <c r="Q40" s="976" t="s">
        <v>340</v>
      </c>
      <c r="R40" s="977"/>
      <c r="S40" s="978" t="s">
        <v>341</v>
      </c>
      <c r="T40" s="979"/>
      <c r="U40" s="976" t="s">
        <v>340</v>
      </c>
      <c r="V40" s="977"/>
      <c r="W40" s="978" t="s">
        <v>341</v>
      </c>
      <c r="X40" s="979"/>
      <c r="Y40" s="976" t="s">
        <v>340</v>
      </c>
      <c r="Z40" s="977"/>
      <c r="AA40" s="978" t="s">
        <v>341</v>
      </c>
      <c r="AB40" s="979"/>
      <c r="AC40" s="976" t="s">
        <v>340</v>
      </c>
      <c r="AD40" s="977"/>
      <c r="AE40" s="978" t="s">
        <v>341</v>
      </c>
      <c r="AF40" s="979"/>
    </row>
    <row r="41" spans="1:40" ht="20.25" customHeight="1" thickBot="1">
      <c r="A41" s="980" t="s">
        <v>342</v>
      </c>
      <c r="B41" s="981"/>
      <c r="C41" s="981"/>
      <c r="D41" s="981"/>
      <c r="E41" s="981"/>
      <c r="F41" s="981"/>
      <c r="G41" s="981"/>
      <c r="H41" s="981"/>
      <c r="I41" s="981"/>
      <c r="J41" s="981"/>
      <c r="K41" s="982" t="s">
        <v>550</v>
      </c>
      <c r="L41" s="982"/>
      <c r="M41" s="983"/>
      <c r="N41" s="984"/>
      <c r="O41" s="984"/>
      <c r="P41" s="985"/>
      <c r="Q41" s="986"/>
      <c r="R41" s="984"/>
      <c r="S41" s="984"/>
      <c r="T41" s="985"/>
      <c r="U41" s="986"/>
      <c r="V41" s="984"/>
      <c r="W41" s="984"/>
      <c r="X41" s="987"/>
      <c r="Y41" s="988"/>
      <c r="Z41" s="984"/>
      <c r="AA41" s="984"/>
      <c r="AB41" s="987"/>
      <c r="AC41" s="988"/>
      <c r="AD41" s="984"/>
      <c r="AE41" s="984"/>
      <c r="AF41" s="989"/>
    </row>
    <row r="42" spans="1:40" ht="13.5" customHeight="1">
      <c r="A42" s="990" t="s">
        <v>343</v>
      </c>
      <c r="B42" s="993" t="s">
        <v>344</v>
      </c>
      <c r="C42" s="137" t="s">
        <v>345</v>
      </c>
      <c r="D42" s="137"/>
      <c r="E42" s="137"/>
      <c r="F42" s="137"/>
      <c r="G42" s="137"/>
      <c r="H42" s="137"/>
      <c r="I42" s="137"/>
      <c r="J42" s="137"/>
      <c r="K42" s="994" t="s">
        <v>671</v>
      </c>
      <c r="L42" s="995"/>
      <c r="M42" s="996"/>
      <c r="N42" s="997"/>
      <c r="O42" s="997"/>
      <c r="P42" s="998"/>
      <c r="Q42" s="999"/>
      <c r="R42" s="997"/>
      <c r="S42" s="997"/>
      <c r="T42" s="1000"/>
      <c r="U42" s="996"/>
      <c r="V42" s="997"/>
      <c r="W42" s="997"/>
      <c r="X42" s="998"/>
      <c r="Y42" s="999"/>
      <c r="Z42" s="997"/>
      <c r="AA42" s="997"/>
      <c r="AB42" s="1000"/>
      <c r="AC42" s="999"/>
      <c r="AD42" s="997"/>
      <c r="AE42" s="997"/>
      <c r="AF42" s="1000"/>
    </row>
    <row r="43" spans="1:40">
      <c r="A43" s="991"/>
      <c r="B43" s="993"/>
      <c r="C43" s="138" t="s">
        <v>346</v>
      </c>
      <c r="D43" s="138"/>
      <c r="E43" s="138"/>
      <c r="F43" s="138"/>
      <c r="G43" s="138"/>
      <c r="H43" s="138"/>
      <c r="I43" s="138"/>
      <c r="J43" s="138"/>
      <c r="K43" s="1001"/>
      <c r="L43" s="1002"/>
      <c r="M43" s="1003"/>
      <c r="N43" s="1004"/>
      <c r="O43" s="1005"/>
      <c r="P43" s="1003"/>
      <c r="Q43" s="1006"/>
      <c r="R43" s="1004"/>
      <c r="S43" s="1005"/>
      <c r="T43" s="1007"/>
      <c r="U43" s="1003"/>
      <c r="V43" s="1004"/>
      <c r="W43" s="1005"/>
      <c r="X43" s="1003"/>
      <c r="Y43" s="1008">
        <f>IF($K43="○",VLOOKUP(#REF!,単価表,24,0),0)</f>
        <v>0</v>
      </c>
      <c r="Z43" s="1009"/>
      <c r="AA43" s="1009">
        <f>IF($K43="○",VLOOKUP(#REF!,単価表,24,0),0)</f>
        <v>0</v>
      </c>
      <c r="AB43" s="1010"/>
      <c r="AC43" s="1006"/>
      <c r="AD43" s="1004"/>
      <c r="AE43" s="1005"/>
      <c r="AF43" s="1007"/>
    </row>
    <row r="44" spans="1:40">
      <c r="A44" s="991"/>
      <c r="B44" s="993"/>
      <c r="C44" s="138" t="s">
        <v>551</v>
      </c>
      <c r="D44" s="138"/>
      <c r="E44" s="138"/>
      <c r="F44" s="138"/>
      <c r="G44" s="138"/>
      <c r="H44" s="138"/>
      <c r="I44" s="138"/>
      <c r="J44" s="138"/>
      <c r="K44" s="1001"/>
      <c r="L44" s="1002"/>
      <c r="M44" s="1011">
        <f>IF($K44&gt;0,IF(VLOOKUP(#REF!,休日保育,4,1)/SUM($M$41:$AF$41)&lt;10,INT(VLOOKUP(#REF!,休日保育,4,1)/SUM($M$41:$AF$41)),ROUNDDOWN(VLOOKUP(#REF!,休日保育,4,1)/SUM($M$41:$AF$41),-1)),0)</f>
        <v>0</v>
      </c>
      <c r="N44" s="1012"/>
      <c r="O44" s="1011">
        <f>IF($K44&gt;0,IF(VLOOKUP(#REF!,休日保育,4,1)/SUM($M$41:$AF$41)&lt;10,INT(VLOOKUP(#REF!,休日保育,4,1)/SUM($M$41:$AF$41)),ROUNDDOWN(VLOOKUP(#REF!,休日保育,4,1)/SUM($M$41:$AF$41),-1)),0)</f>
        <v>0</v>
      </c>
      <c r="P44" s="1011"/>
      <c r="Q44" s="1013">
        <f>IF($K44&gt;0,IF(VLOOKUP(#REF!,休日保育,4,1)/SUM($M$41:$AF$41)&lt;10,INT(VLOOKUP(#REF!,休日保育,4,1)/SUM($M$41:$AF$41)),ROUNDDOWN(VLOOKUP(#REF!,休日保育,4,1)/SUM($M$41:$AF$41),-1)),0)</f>
        <v>0</v>
      </c>
      <c r="R44" s="1014"/>
      <c r="S44" s="1015">
        <f>IF($K44&gt;0,IF(VLOOKUP(#REF!,休日保育,4,1)/SUM($M$41:$AF$41)&lt;10,INT(VLOOKUP(#REF!,休日保育,4,1)/SUM($M$41:$AF$41)),ROUNDDOWN(VLOOKUP(#REF!,休日保育,4,1)/SUM($M$41:$AF$41),-1)),0)</f>
        <v>0</v>
      </c>
      <c r="T44" s="1015"/>
      <c r="U44" s="1013">
        <f>IF($K44&gt;0,IF(VLOOKUP(#REF!,休日保育,4,1)/SUM($M$41:$AF$41)&lt;10,INT(VLOOKUP(#REF!,休日保育,4,1)/SUM($M$41:$AF$41)),ROUNDDOWN(VLOOKUP(#REF!,休日保育,4,1)/SUM($M$41:$AF$41),-1)),0)</f>
        <v>0</v>
      </c>
      <c r="V44" s="1014"/>
      <c r="W44" s="1015">
        <f>IF($K44&gt;0,IF(VLOOKUP(#REF!,休日保育,4,1)/SUM($M$41:$AF$41)&lt;10,INT(VLOOKUP(#REF!,休日保育,4,1)/SUM($M$41:$AF$41)),ROUNDDOWN(VLOOKUP(#REF!,休日保育,4,1)/SUM($M$41:$AF$41),-1)),0)</f>
        <v>0</v>
      </c>
      <c r="X44" s="1016"/>
      <c r="Y44" s="1015">
        <f>IF($K44&gt;0,IF(VLOOKUP(#REF!,休日保育,4,1)/SUM($M$41:$AF$41)&lt;10,INT(VLOOKUP(#REF!,休日保育,4,1)/SUM($M$41:$AF$41)),ROUNDDOWN(VLOOKUP(#REF!,休日保育,4,1)/SUM($M$41:$AF$41),-1)),0)</f>
        <v>0</v>
      </c>
      <c r="Z44" s="1014"/>
      <c r="AA44" s="1015">
        <f>IF($K44&gt;0,IF(VLOOKUP(#REF!,休日保育,4,1)/SUM($M$41:$AF$41)&lt;10,INT(VLOOKUP(#REF!,休日保育,4,1)/SUM($M$41:$AF$41)),ROUNDDOWN(VLOOKUP(#REF!,休日保育,4,1)/SUM($M$41:$AF$41),-1)),0)</f>
        <v>0</v>
      </c>
      <c r="AB44" s="1016"/>
      <c r="AC44" s="1011">
        <f>IF($K44&gt;0,IF(VLOOKUP(#REF!,休日保育,4,1)/SUM($M$41:$AF$41)&lt;10,INT(VLOOKUP(#REF!,休日保育,4,1)/SUM($M$41:$AF$41)),ROUNDDOWN(VLOOKUP(#REF!,休日保育,4,1)/SUM($M$41:$AF$41),-1)),0)</f>
        <v>0</v>
      </c>
      <c r="AD44" s="1012"/>
      <c r="AE44" s="1011">
        <f>IF($K44&gt;0,IF(VLOOKUP(#REF!,休日保育,4,1)/SUM($M$41:$AF$41)&lt;10,INT(VLOOKUP(#REF!,休日保育,4,1)/SUM($M$41:$AF$41)),ROUNDDOWN(VLOOKUP(#REF!,休日保育,4,1)/SUM($M$41:$AF$41),-1)),0)</f>
        <v>0</v>
      </c>
      <c r="AF44" s="1020"/>
    </row>
    <row r="45" spans="1:40">
      <c r="A45" s="991"/>
      <c r="B45" s="993"/>
      <c r="C45" s="139" t="s">
        <v>347</v>
      </c>
      <c r="D45" s="138"/>
      <c r="E45" s="138"/>
      <c r="F45" s="138"/>
      <c r="G45" s="140"/>
      <c r="H45" s="138"/>
      <c r="I45" s="138"/>
      <c r="J45" s="138"/>
      <c r="K45" s="1001"/>
      <c r="L45" s="1002"/>
      <c r="M45" s="1014">
        <f>IF($K45="○",VLOOKUP(#REF!,単価表,37,0),0)</f>
        <v>0</v>
      </c>
      <c r="N45" s="1019"/>
      <c r="O45" s="1014">
        <f>IF($K45="○",VLOOKUP(#REF!,単価表,37,0),0)</f>
        <v>0</v>
      </c>
      <c r="P45" s="1017"/>
      <c r="Q45" s="1018">
        <f>IF($K45="○",VLOOKUP(#REF!,単価表,37,0),0)</f>
        <v>0</v>
      </c>
      <c r="R45" s="1019"/>
      <c r="S45" s="1014">
        <f>IF($K45="○",VLOOKUP(#REF!,単価表,37,0),0)</f>
        <v>0</v>
      </c>
      <c r="T45" s="1017"/>
      <c r="U45" s="1018">
        <f>IF($K45="○",VLOOKUP(#REF!,単価表,37,0),0)</f>
        <v>0</v>
      </c>
      <c r="V45" s="1019"/>
      <c r="W45" s="1014">
        <f>IF($K45="○",VLOOKUP(#REF!,単価表,37,0),0)</f>
        <v>0</v>
      </c>
      <c r="X45" s="1017"/>
      <c r="Y45" s="1018">
        <f>IF($K45="○",VLOOKUP(#REF!,単価表,37,0),0)</f>
        <v>0</v>
      </c>
      <c r="Z45" s="1019"/>
      <c r="AA45" s="1014">
        <f>IF($K45="○",VLOOKUP(#REF!,単価表,37,0),0)</f>
        <v>0</v>
      </c>
      <c r="AB45" s="1017"/>
      <c r="AC45" s="1018">
        <f>IF($K45="○",VLOOKUP(#REF!,単価表,37,0),0)</f>
        <v>0</v>
      </c>
      <c r="AD45" s="1019"/>
      <c r="AE45" s="1014">
        <f>IF($K45="○",VLOOKUP(#REF!,単価表,37,0),0)</f>
        <v>0</v>
      </c>
      <c r="AF45" s="1021"/>
    </row>
    <row r="46" spans="1:40" ht="14.25" thickBot="1">
      <c r="A46" s="991"/>
      <c r="B46" s="993"/>
      <c r="C46" s="141" t="s">
        <v>348</v>
      </c>
      <c r="D46" s="142"/>
      <c r="E46" s="142"/>
      <c r="F46" s="142"/>
      <c r="G46" s="143"/>
      <c r="H46" s="142"/>
      <c r="I46" s="142"/>
      <c r="J46" s="142"/>
      <c r="K46" s="1053"/>
      <c r="L46" s="1054"/>
      <c r="M46" s="1058">
        <f>IF($K46="○",VLOOKUP(#REF!,単価表,49,0),0)</f>
        <v>0</v>
      </c>
      <c r="N46" s="1030"/>
      <c r="O46" s="1027">
        <f>IF($K46="○",VLOOKUP(#REF!,単価表,49,0),0)</f>
        <v>0</v>
      </c>
      <c r="P46" s="1028"/>
      <c r="Q46" s="1029">
        <f>IF($K46="○",VLOOKUP(#REF!,単価表,49,0),0)</f>
        <v>0</v>
      </c>
      <c r="R46" s="1030"/>
      <c r="S46" s="1027">
        <f>IF($K46="○",VLOOKUP(#REF!,単価表,49,0),0)</f>
        <v>0</v>
      </c>
      <c r="T46" s="1028"/>
      <c r="U46" s="1029">
        <f>IF($K46="○",VLOOKUP(#REF!,単価表,49,0),0)</f>
        <v>0</v>
      </c>
      <c r="V46" s="1030"/>
      <c r="W46" s="1027">
        <f>IF($K46="○",VLOOKUP(#REF!,単価表,49,0),0)</f>
        <v>0</v>
      </c>
      <c r="X46" s="1028"/>
      <c r="Y46" s="1029">
        <f>IF($K46="○",VLOOKUP(#REF!,単価表,49,0),0)</f>
        <v>0</v>
      </c>
      <c r="Z46" s="1030"/>
      <c r="AA46" s="1027">
        <f>IF($K46="○",VLOOKUP(#REF!,単価表,49,0),0)</f>
        <v>0</v>
      </c>
      <c r="AB46" s="1028"/>
      <c r="AC46" s="1029">
        <f>IF($K46="○",VLOOKUP(#REF!,単価表,49,0),0)</f>
        <v>0</v>
      </c>
      <c r="AD46" s="1030"/>
      <c r="AE46" s="1027">
        <f>IF($K46="○",VLOOKUP(#REF!,単価表,49,0),0)</f>
        <v>0</v>
      </c>
      <c r="AF46" s="1031"/>
    </row>
    <row r="47" spans="1:40" ht="15" thickTop="1" thickBot="1">
      <c r="A47" s="991"/>
      <c r="B47" s="993"/>
      <c r="C47" s="124"/>
      <c r="D47" s="124"/>
      <c r="E47" s="124"/>
      <c r="F47" s="124"/>
      <c r="G47" s="144"/>
      <c r="H47" s="124"/>
      <c r="I47" s="124"/>
      <c r="J47" s="144"/>
      <c r="K47" s="1032" t="s">
        <v>349</v>
      </c>
      <c r="L47" s="1033"/>
      <c r="M47" s="1024"/>
      <c r="N47" s="1022"/>
      <c r="O47" s="1025"/>
      <c r="P47" s="1034"/>
      <c r="Q47" s="1035"/>
      <c r="R47" s="1034"/>
      <c r="S47" s="1022"/>
      <c r="T47" s="1023"/>
      <c r="U47" s="1024"/>
      <c r="V47" s="1022"/>
      <c r="W47" s="1025"/>
      <c r="X47" s="1034"/>
      <c r="Y47" s="1035"/>
      <c r="Z47" s="1034"/>
      <c r="AA47" s="1022"/>
      <c r="AB47" s="1023"/>
      <c r="AC47" s="1024"/>
      <c r="AD47" s="1022"/>
      <c r="AE47" s="1025"/>
      <c r="AF47" s="1026"/>
    </row>
    <row r="48" spans="1:40" ht="39" customHeight="1">
      <c r="A48" s="991"/>
      <c r="B48" s="1036" t="s">
        <v>350</v>
      </c>
      <c r="C48" s="1039" t="s">
        <v>672</v>
      </c>
      <c r="D48" s="1040"/>
      <c r="E48" s="1040"/>
      <c r="F48" s="1040"/>
      <c r="G48" s="1040"/>
      <c r="H48" s="1040"/>
      <c r="I48" s="1040"/>
      <c r="J48" s="1041"/>
      <c r="K48" s="994"/>
      <c r="L48" s="995"/>
      <c r="M48" s="1042">
        <f>-IF($K48="○",VLOOKUP(#REF!,単価表,62,0),0)</f>
        <v>0</v>
      </c>
      <c r="N48" s="1043"/>
      <c r="O48" s="1042">
        <f>-IF($K48="○",VLOOKUP(#REF!,単価表,62,0),0)</f>
        <v>0</v>
      </c>
      <c r="P48" s="1044"/>
      <c r="Q48" s="1045">
        <f>-IF($K48="○",VLOOKUP(#REF!,単価表,62,0),0)</f>
        <v>0</v>
      </c>
      <c r="R48" s="1043"/>
      <c r="S48" s="1042">
        <f>-IF($K48="○",VLOOKUP(#REF!,単価表,62,0),0)</f>
        <v>0</v>
      </c>
      <c r="T48" s="1044"/>
      <c r="U48" s="1045">
        <f>-IF($K48="○",VLOOKUP(#REF!,単価表,62,0),0)</f>
        <v>0</v>
      </c>
      <c r="V48" s="1043"/>
      <c r="W48" s="1042">
        <f>-IF($K48="○",VLOOKUP(#REF!,単価表,62,0),0)</f>
        <v>0</v>
      </c>
      <c r="X48" s="1044"/>
      <c r="Y48" s="1045">
        <f>-IF($K48="○",VLOOKUP(#REF!,単価表,62,0),0)</f>
        <v>0</v>
      </c>
      <c r="Z48" s="1043"/>
      <c r="AA48" s="1042">
        <f>-IF($K48="○",VLOOKUP(#REF!,単価表,62,0),0)</f>
        <v>0</v>
      </c>
      <c r="AB48" s="1044"/>
      <c r="AC48" s="1045">
        <f>-IF($K48="○",VLOOKUP(#REF!,単価表,62,0),0)</f>
        <v>0</v>
      </c>
      <c r="AD48" s="1043"/>
      <c r="AE48" s="1042">
        <f>-IF($K48="○",VLOOKUP(#REF!,単価表,62,0),0)</f>
        <v>0</v>
      </c>
      <c r="AF48" s="1059"/>
      <c r="AJ48" s="175"/>
      <c r="AK48" s="145"/>
      <c r="AL48" s="145"/>
    </row>
    <row r="49" spans="1:38" ht="27.75" customHeight="1">
      <c r="A49" s="991"/>
      <c r="B49" s="1037"/>
      <c r="C49" s="1060" t="s">
        <v>673</v>
      </c>
      <c r="D49" s="1040"/>
      <c r="E49" s="1040"/>
      <c r="F49" s="1040"/>
      <c r="G49" s="1040"/>
      <c r="H49" s="1040"/>
      <c r="I49" s="1040"/>
      <c r="J49" s="1040"/>
      <c r="K49" s="1061"/>
      <c r="L49" s="1062"/>
      <c r="M49" s="1063">
        <f>-IF($K$49="1日",IF((M42+M43+M45)*VLOOKUP(#REF!,単価表,53,0)&lt;10,INT((M42+M43+M45)*VLOOKUP(#REF!,単価表,53,0)),ROUNDDOWN((M42+M43+M45)*VLOOKUP(#REF!,単価表,53,0),-1)),IF($K$49="2日",IF((M42+M43+M45)*VLOOKUP(#REF!,単価表,54,0)&lt;10,INT((M42+M43+M45)*VLOOKUP(#REF!,単価表,54,0)),ROUNDDOWN((M42+M43+M45)*VLOOKUP(#REF!,単価表,54,0),-1)),IF($K$49="3日以上",IF((M42+M43+M45)*VLOOKUP(#REF!,単価表,55,0)&lt;10,INT((M42+M43+M45)*VLOOKUP(#REF!,単価表,55,0)),ROUNDDOWN((M42+M43+M45)*VLOOKUP(#REF!,単価表,55,0),-1)),IF($K$49="全て",IF((M42+M43+M45)*VLOOKUP(#REF!,単価表,56,0)&lt;10,INT((M42+M43+M45)*VLOOKUP(#REF!,単価表,56,0)),ROUNDDOWN((M42+M43+M45)*VLOOKUP(#REF!,単価表,56,0),-1)),0))))</f>
        <v>0</v>
      </c>
      <c r="N49" s="1063"/>
      <c r="O49" s="1064">
        <f>-IF($K$49="1日",IF((O42+O43+O45)*VLOOKUP(#REF!,単価表,53,0)&lt;10,INT((O42+O43+O45)*VLOOKUP(#REF!,単価表,53,0)),ROUNDDOWN((O42+O43+O45)*VLOOKUP(#REF!,単価表,53,0),-1)),IF($K$49="2日",IF((O42+O43+O45)*VLOOKUP(#REF!,単価表,54,0)&lt;10,INT((O42+O43+O45)*VLOOKUP(#REF!,単価表,54,0)),ROUNDDOWN((O42+O43+O45)*VLOOKUP(#REF!,単価表,54,0),-1)),IF($K$49="3日以上",IF((O42+O43+O45)*VLOOKUP(#REF!,単価表,55,0)&lt;10,INT((O42+O43+O45)*VLOOKUP(#REF!,単価表,55,0)),ROUNDDOWN((O42+O43+O45)*VLOOKUP(#REF!,単価表,55,0),-1)),IF($K$49="全て",IF((O42+O43+O45)*VLOOKUP(#REF!,単価表,56,0)&lt;10,INT((O42+O43+O45)*VLOOKUP(#REF!,単価表,56,0)),ROUNDDOWN((O42+O43+O45)*VLOOKUP(#REF!,単価表,56,0),-1)),0))))</f>
        <v>0</v>
      </c>
      <c r="P49" s="1065"/>
      <c r="Q49" s="1063">
        <f>-IF($K$49="1日",IF((Q42+Q43+Q45)*VLOOKUP(#REF!,単価表,53,0)&lt;10,INT((Q42+Q43+Q45)*VLOOKUP(#REF!,単価表,53,0)),ROUNDDOWN((Q42+Q43+Q45)*VLOOKUP(#REF!,単価表,53,0),-1)),IF($K$49="2日",IF((Q42+Q43+Q45)*VLOOKUP(#REF!,単価表,54,0)&lt;10,INT((Q42+Q43+Q45)*VLOOKUP(#REF!,単価表,54,0)),ROUNDDOWN((Q42+Q43+Q45)*VLOOKUP(#REF!,単価表,54,0),-1)),IF($K$49="3日以上",IF((Q42+Q43+Q45)*VLOOKUP(#REF!,単価表,55,0)&lt;10,INT((Q42+Q43+Q45)*VLOOKUP(#REF!,単価表,55,0)),ROUNDDOWN((Q42+Q43+Q45)*VLOOKUP(#REF!,単価表,55,0),-1)),IF($K$49="全て",IF((Q42+Q43+Q45)*VLOOKUP(#REF!,単価表,56,0)&lt;10,INT((Q42+Q43+Q45)*VLOOKUP(#REF!,単価表,56,0)),ROUNDDOWN((Q42+Q43+Q45)*VLOOKUP(#REF!,単価表,56,0),-1)),0))))</f>
        <v>0</v>
      </c>
      <c r="R49" s="1063"/>
      <c r="S49" s="1064">
        <f>-IF($K$49="1日",IF((S42+S43+S45)*VLOOKUP(#REF!,単価表,53,0)&lt;10,INT((S42+S43+S45)*VLOOKUP(#REF!,単価表,53,0)),ROUNDDOWN((S42+S43+S45)*VLOOKUP(#REF!,単価表,53,0),-1)),IF($K$49="2日",IF((S42+S43+S45)*VLOOKUP(#REF!,単価表,54,0)&lt;10,INT((S42+S43+S45)*VLOOKUP(#REF!,単価表,54,0)),ROUNDDOWN((S42+S43+S45)*VLOOKUP(#REF!,単価表,54,0),-1)),IF($K$49="3日以上",IF((S42+S43+S45)*VLOOKUP(#REF!,単価表,55,0)&lt;10,INT((S42+S43+S45)*VLOOKUP(#REF!,単価表,55,0)),ROUNDDOWN((S42+S43+S45)*VLOOKUP(#REF!,単価表,55,0),-1)),IF($K$49="全て",IF((S42+S43+S45)*VLOOKUP(#REF!,単価表,56,0)&lt;10,INT((S42+S43+S45)*VLOOKUP(#REF!,単価表,56,0)),ROUNDDOWN((S42+S43+S45)*VLOOKUP(#REF!,単価表,56,0),-1)),0))))</f>
        <v>0</v>
      </c>
      <c r="T49" s="1065"/>
      <c r="U49" s="1066">
        <f>-IF($K$49="1日",IF((U42+U43+U45)*VLOOKUP(#REF!,単価表,53,0)&lt;10,INT((U42+U43+U45)*VLOOKUP(#REF!,単価表,53,0)),ROUNDDOWN((U42+U43+U45)*VLOOKUP(#REF!,単価表,53,0),-1)),IF($K$49="2日",IF((U42+U43+U45)*VLOOKUP(#REF!,単価表,54,0)&lt;10,INT((U42+U43+U45)*VLOOKUP(#REF!,単価表,54,0)),ROUNDDOWN((U42+U43+U45)*VLOOKUP(#REF!,単価表,54,0),-1)),IF($K$49="3日以上",IF((U42+U43+U45)*VLOOKUP(#REF!,単価表,55,0)&lt;10,INT((U42+U43+U45)*VLOOKUP(#REF!,単価表,55,0)),ROUNDDOWN((U42+U43+U45)*VLOOKUP(#REF!,単価表,55,0),-1)),IF($K$49="全て",IF((U42+U43+U45)*VLOOKUP(#REF!,単価表,56,0)&lt;10,INT((U42+U43+U45)*VLOOKUP(#REF!,単価表,56,0)),ROUNDDOWN((U42+U43+U45)*VLOOKUP(#REF!,単価表,56,0),-1)),0))))</f>
        <v>0</v>
      </c>
      <c r="V49" s="1067"/>
      <c r="W49" s="1067">
        <f>-IF($K$49="1日",IF((W42+W43+W45)*VLOOKUP(#REF!,単価表,53,0)&lt;10,INT((W42+W43+W45)*VLOOKUP(#REF!,単価表,53,0)),ROUNDDOWN((W42+W43+W45)*VLOOKUP(#REF!,単価表,53,0),-1)),IF($K$49="2日",IF((W42+W43+W45)*VLOOKUP(#REF!,単価表,54,0)&lt;10,INT((W42+W43+W45)*VLOOKUP(#REF!,単価表,54,0)),ROUNDDOWN((W42+W43+W45)*VLOOKUP(#REF!,単価表,54,0),-1)),IF($K$49="3日以上",IF((W42+W43+W45)*VLOOKUP(#REF!,単価表,55,0)&lt;10,INT((W42+W43+W45)*VLOOKUP(#REF!,単価表,55,0)),ROUNDDOWN((W42+W43+W45)*VLOOKUP(#REF!,単価表,55,0),-1)),IF($K$49="全て",IF((W42+W43+W45)*VLOOKUP(#REF!,単価表,56,0)&lt;10,INT((W42+W43+W45)*VLOOKUP(#REF!,単価表,56,0)),ROUNDDOWN((W42+W43+W45)*VLOOKUP(#REF!,単価表,56,0),-1)),0))))</f>
        <v>0</v>
      </c>
      <c r="X49" s="1068"/>
      <c r="Y49" s="1063">
        <f>-IF($K$49="1日",IF((Y42+Y43+Y45)*VLOOKUP(#REF!,単価表,53,0)&lt;10,INT((Y42+Y43+Y45)*VLOOKUP(#REF!,単価表,53,0)),ROUNDDOWN((Y42+Y43+Y45)*VLOOKUP(#REF!,単価表,53,0),-1)),IF($K$49="2日",IF((Y42+Y43+Y45)*VLOOKUP(#REF!,単価表,54,0)&lt;10,INT((Y42+Y43+Y45)*VLOOKUP(#REF!,単価表,54,0)),ROUNDDOWN((Y42+Y43+Y45)*VLOOKUP(#REF!,単価表,54,0),-1)),IF($K$49="3日以上",IF((Y42+Y43+Y45)*VLOOKUP(#REF!,単価表,55,0)&lt;10,INT((Y42+Y43+Y45)*VLOOKUP(#REF!,単価表,55,0)),ROUNDDOWN((Y42+Y43+Y45)*VLOOKUP(#REF!,単価表,55,0),-1)),IF($K$49="全て",IF((Y42+Y43+Y45)*VLOOKUP(#REF!,単価表,56,0)&lt;10,INT((Y42+Y43+Y45)*VLOOKUP(#REF!,単価表,56,0)),ROUNDDOWN((Y42+Y43+Y45)*VLOOKUP(#REF!,単価表,56,0),-1)),0))))</f>
        <v>0</v>
      </c>
      <c r="Z49" s="1063"/>
      <c r="AA49" s="1068">
        <f>-IF($K$49="1日",IF((AA42+AA43+AA45)*VLOOKUP(#REF!,単価表,53,0)&lt;10,INT((AA42+AA43+AA45)*VLOOKUP(#REF!,単価表,53,0)),ROUNDDOWN((AA42+AA43+AA45)*VLOOKUP(#REF!,単価表,53,0),-1)),IF($K$49="2日",IF((AA42+AA43+AA45)*VLOOKUP(#REF!,単価表,54,0)&lt;10,INT((AA42+AA43+AA45)*VLOOKUP(#REF!,単価表,54,0)),ROUNDDOWN((AA42+AA43+AA45)*VLOOKUP(#REF!,単価表,54,0),-1)),IF($K$49="3日以上",IF((AA42+AA43+AA45)*VLOOKUP(#REF!,単価表,55,0)&lt;10,INT((AA42+AA43+AA45)*VLOOKUP(#REF!,単価表,55,0)),ROUNDDOWN((AA42+AA43+AA45)*VLOOKUP(#REF!,単価表,55,0),-1)),IF($K$49="全て",IF((AA42+AA43+AA45)*VLOOKUP(#REF!,単価表,56,0)&lt;10,INT((AA42+AA43+AA45)*VLOOKUP(#REF!,単価表,56,0)),ROUNDDOWN((AA42+AA43+AA45)*VLOOKUP(#REF!,単価表,56,0),-1)),0))))</f>
        <v>0</v>
      </c>
      <c r="AB49" s="1069"/>
      <c r="AC49" s="1069">
        <f>-IF($K$49="1日",IF((AC42+AC43+AC45)*VLOOKUP(#REF!,単価表,53,0)&lt;10,INT((AC42+AC43+AC45)*VLOOKUP(#REF!,単価表,53,0)),ROUNDDOWN((AC42+AC43+AC45)*VLOOKUP(#REF!,単価表,53,0),-1)),IF($K$49="2日",IF((AC42+AC43+AC45)*VLOOKUP(#REF!,単価表,54,0)&lt;10,INT((AC42+AC43+AC45)*VLOOKUP(#REF!,単価表,54,0)),ROUNDDOWN((AC42+AC43+AC45)*VLOOKUP(#REF!,単価表,54,0),-1)),IF($K$49="3日以上",IF((AC42+AC43+AC45)*VLOOKUP(#REF!,単価表,55,0)&lt;10,INT((AC42+AC43+AC45)*VLOOKUP(#REF!,単価表,55,0)),ROUNDDOWN((AC42+AC43+AC45)*VLOOKUP(#REF!,単価表,55,0),-1)),IF($K$49="全て",IF((AC42+AC43+AC45)*VLOOKUP(#REF!,単価表,56,0)&lt;10,INT((AC42+AC43+AC45)*VLOOKUP(#REF!,単価表,56,0)),ROUNDDOWN((AC42+AC43+AC45)*VLOOKUP(#REF!,単価表,56,0),-1)),0))))</f>
        <v>0</v>
      </c>
      <c r="AD49" s="1066"/>
      <c r="AE49" s="1064">
        <f>-IF($K$49="1日",IF((AE42+AE43+AE45)*VLOOKUP(#REF!,単価表,53,0)&lt;10,INT((AE42+AE43+AE45)*VLOOKUP(#REF!,単価表,53,0)),ROUNDDOWN((AE42+AE43+AE45)*VLOOKUP(#REF!,単価表,53,0),-1)),IF($K$49="2日",IF((AE42+AE43+AE45)*VLOOKUP(#REF!,単価表,54,0)&lt;10,INT((AE42+AE43+AE45)*VLOOKUP(#REF!,単価表,54,0)),ROUNDDOWN((AE42+AE43+AE45)*VLOOKUP(#REF!,単価表,54,0),-1)),IF($K$49="3日以上",IF((AE42+AE43+AE45)*VLOOKUP(#REF!,単価表,55,0)&lt;10,INT((AE42+AE43+AE45)*VLOOKUP(#REF!,単価表,55,0)),ROUNDDOWN((AE42+AE43+AE45)*VLOOKUP(#REF!,単価表,55,0),-1)),IF($K$49="全て",IF((AE42+AE43+AE45)*VLOOKUP(#REF!,単価表,56,0)&lt;10,INT((AE42+AE43+AE45)*VLOOKUP(#REF!,単価表,56,0)),ROUNDDOWN((AE42+AE43+AE45)*VLOOKUP(#REF!,単価表,56,0),-1)),0))))</f>
        <v>0</v>
      </c>
      <c r="AF49" s="1065"/>
      <c r="AJ49" s="175"/>
      <c r="AK49" s="145"/>
      <c r="AL49" s="145"/>
    </row>
    <row r="50" spans="1:38" ht="14.25" customHeight="1" thickBot="1">
      <c r="A50" s="991"/>
      <c r="B50" s="1037"/>
      <c r="C50" s="1052" t="s">
        <v>351</v>
      </c>
      <c r="D50" s="1052"/>
      <c r="E50" s="1052"/>
      <c r="F50" s="1052"/>
      <c r="G50" s="1052"/>
      <c r="H50" s="1052"/>
      <c r="I50" s="1052"/>
      <c r="J50" s="1052"/>
      <c r="K50" s="1053"/>
      <c r="L50" s="1054"/>
      <c r="M50" s="1055">
        <f>-IF($K50="○",IF(((M42+M43+M44+M45+M46+M48)+M49)*(1-VLOOKUP(#REF!,単価表,58,0))&lt;10,INT(((M42+M43+M44+M45+M46+M48)+M49)*(1-VLOOKUP(#REF!,単価表,58,0))),ROUNDDOWN(((M42+M43+M44+M45+M46+M48)+M49)*(1-VLOOKUP(#REF!,単価表,58,0)),-1)),0)</f>
        <v>0</v>
      </c>
      <c r="N50" s="1056"/>
      <c r="O50" s="1055">
        <f>-IF($K50="○",IF(((O42+O43+O44+O45+O46+O48)+O49)*(1-VLOOKUP(#REF!,単価表,58,0))&lt;10,INT(((O42+O43+O44+O45+O46+O48)+O49)*(1-VLOOKUP(#REF!,単価表,58,0))),ROUNDDOWN(((O42+O43+O44+O45+O46+O48)+O49)*(1-VLOOKUP(#REF!,単価表,58,0)),-1)),0)</f>
        <v>0</v>
      </c>
      <c r="P50" s="1055"/>
      <c r="Q50" s="1057">
        <f>-IF($K50="○",IF(((Q42+Q43+Q44+Q45+Q46+Q48)+Q49)*(1-VLOOKUP(#REF!,単価表,58,0))&lt;10,INT(((Q42+Q43+Q44+Q45+Q46+Q48)+Q49)*(1-VLOOKUP(#REF!,単価表,58,0))),ROUNDDOWN(((Q42+Q43+Q44+Q45+Q46+Q48)+Q49)*(1-VLOOKUP(#REF!,単価表,58,0)),-1)),0)</f>
        <v>0</v>
      </c>
      <c r="R50" s="1056"/>
      <c r="S50" s="1055">
        <f>-IF($K50="○",IF(((S42+S43+S44+S45+S46+S48)+S49)*(1-VLOOKUP(#REF!,単価表,58,0))&lt;10,INT(((S42+S43+S44+S45+S46+S48)+S49)*(1-VLOOKUP(#REF!,単価表,58,0))),ROUNDDOWN(((S42+S43+S44+S45+S46+S48)+S49)*(1-VLOOKUP(#REF!,単価表,58,0)),-1)),0)</f>
        <v>0</v>
      </c>
      <c r="T50" s="1074"/>
      <c r="U50" s="1055">
        <f>-IF($K50="○",IF(((U42+U43+U44+U45+U46+U48)+U49)*(1-VLOOKUP(#REF!,単価表,58,0))&lt;10,INT(((U42+U43+U44+U45+U46+U48)+U49)*(1-VLOOKUP(#REF!,単価表,58,0))),ROUNDDOWN(((U42+U43+U44+U45+U46+U48)+U49)*(1-VLOOKUP(#REF!,単価表,58,0)),-1)),0)</f>
        <v>0</v>
      </c>
      <c r="V50" s="1056"/>
      <c r="W50" s="1055">
        <f>-IF($K50="○",IF(((W42+W43+W44+W45+W46+W48)+W49)*(1-VLOOKUP(#REF!,単価表,58,0))&lt;10,INT(((W42+W43+W44+W45+W46+W48)+W49)*(1-VLOOKUP(#REF!,単価表,58,0))),ROUNDDOWN(((W42+W43+W44+W45+W46+W48)+W49)*(1-VLOOKUP(#REF!,単価表,58,0)),-1)),0)</f>
        <v>0</v>
      </c>
      <c r="X50" s="1055"/>
      <c r="Y50" s="1057">
        <f>-IF($K50="○",IF(((Y42+Y43+Y44+Y45+Y46+Y48)+Y49)*(1-VLOOKUP(#REF!,単価表,58,0))&lt;10,INT(((Y42+Y43+Y44+Y45+Y46+Y48)+Y49)*(1-VLOOKUP(#REF!,単価表,58,0))),ROUNDDOWN(((Y42+Y43+Y44+Y45+Y46+Y48)+Y49)*(1-VLOOKUP(#REF!,単価表,58,0)),-1)),0)</f>
        <v>0</v>
      </c>
      <c r="Z50" s="1056"/>
      <c r="AA50" s="1055">
        <f>-IF($K50="○",IF(((AA42+AA43+AA44+AA45+AA46+AA48)+AA49)*(1-VLOOKUP(#REF!,単価表,58,0))&lt;10,INT(((AA42+AA43+AA44+AA45+AA46+AA48)+AA49)*(1-VLOOKUP(#REF!,単価表,58,0))),ROUNDDOWN(((AA42+AA43+AA44+AA45+AA46+AA48)+AA49)*(1-VLOOKUP(#REF!,単価表,58,0)),-1)),0)</f>
        <v>0</v>
      </c>
      <c r="AB50" s="1074"/>
      <c r="AC50" s="1055">
        <f>-IF($K50="○",IF(((AC42+AC43+AC44+AC45+AC46+AC48)+AC49)*(1-VLOOKUP(#REF!,単価表,58,0))&lt;10,INT(((AC42+AC43+AC44+AC45+AC46+AC48)+AC49)*(1-VLOOKUP(#REF!,単価表,58,0))),ROUNDDOWN(((AC42+AC43+AC44+AC45+AC46+AC48)+AC49)*(1-VLOOKUP(#REF!,単価表,58,0)),-1)),0)</f>
        <v>0</v>
      </c>
      <c r="AD50" s="1056"/>
      <c r="AE50" s="1075">
        <f>-IF($K50="○",IF(((AE42+AE43+AE44+AE45+AE46+AE48)+AE49)*(1-VLOOKUP(#REF!,単価表,58,0))&lt;10,INT(((AE42+AE43+AE44+AE45+AE46+AE48)+AE49)*(1-VLOOKUP(#REF!,単価表,58,0))),ROUNDDOWN(((AE42+AE43+AE44+AE45+AE46+AE48)+AE49)*(1-VLOOKUP(#REF!,単価表,58,0)),-1)),0)</f>
        <v>0</v>
      </c>
      <c r="AF50" s="1074"/>
      <c r="AJ50" s="175"/>
      <c r="AK50" s="145"/>
      <c r="AL50" s="145"/>
    </row>
    <row r="51" spans="1:38" ht="15" customHeight="1" thickTop="1" thickBot="1">
      <c r="A51" s="991"/>
      <c r="B51" s="1038"/>
      <c r="C51" s="1046" t="s">
        <v>674</v>
      </c>
      <c r="D51" s="1047"/>
      <c r="E51" s="1047"/>
      <c r="F51" s="1047"/>
      <c r="G51" s="1047"/>
      <c r="H51" s="1047"/>
      <c r="I51" s="1047"/>
      <c r="J51" s="1047"/>
      <c r="K51" s="1047"/>
      <c r="L51" s="1048"/>
      <c r="M51" s="1024">
        <f>M49+M48+M50</f>
        <v>0</v>
      </c>
      <c r="N51" s="1022"/>
      <c r="O51" s="1049">
        <f>O49+O48+O50</f>
        <v>0</v>
      </c>
      <c r="P51" s="1050"/>
      <c r="Q51" s="1051">
        <f>Q49+Q48+Q50</f>
        <v>0</v>
      </c>
      <c r="R51" s="1049"/>
      <c r="S51" s="1049">
        <f>S49+S48+S50</f>
        <v>0</v>
      </c>
      <c r="T51" s="1073"/>
      <c r="U51" s="1079">
        <f>U49+U48+U50</f>
        <v>0</v>
      </c>
      <c r="V51" s="1049"/>
      <c r="W51" s="1049">
        <f>W49+W48+W50</f>
        <v>0</v>
      </c>
      <c r="X51" s="1050"/>
      <c r="Y51" s="1051">
        <f>Y49+Y48+Y50</f>
        <v>0</v>
      </c>
      <c r="Z51" s="1049"/>
      <c r="AA51" s="1049">
        <f>AA49+AA48+AA50</f>
        <v>0</v>
      </c>
      <c r="AB51" s="1073"/>
      <c r="AC51" s="1051">
        <f>AC49+AC48+AC50</f>
        <v>0</v>
      </c>
      <c r="AD51" s="1049"/>
      <c r="AE51" s="1049">
        <f>AE49+AE48+AE50</f>
        <v>0</v>
      </c>
      <c r="AF51" s="1073"/>
      <c r="AJ51" s="175"/>
      <c r="AK51" s="145"/>
      <c r="AL51" s="145"/>
    </row>
    <row r="52" spans="1:38">
      <c r="A52" s="991"/>
      <c r="B52" s="1080" t="s">
        <v>352</v>
      </c>
      <c r="C52" s="146" t="s">
        <v>353</v>
      </c>
      <c r="D52" s="146"/>
      <c r="E52" s="146"/>
      <c r="F52" s="146"/>
      <c r="G52" s="147"/>
      <c r="H52" s="146"/>
      <c r="I52" s="146"/>
      <c r="J52" s="146"/>
      <c r="K52" s="1081"/>
      <c r="L52" s="1082"/>
      <c r="M52" s="1083">
        <f>IF($K52="○",IF(#REF!/SUM($M$41:$AF$41)&lt;10,INT(#REF!/SUM($M$41:$AF$41)),ROUNDDOWN(#REF!/SUM($M$41:$AF$41),-1)),0)</f>
        <v>0</v>
      </c>
      <c r="N52" s="1084"/>
      <c r="O52" s="1084"/>
      <c r="P52" s="1084"/>
      <c r="Q52" s="1084"/>
      <c r="R52" s="1084"/>
      <c r="S52" s="1084"/>
      <c r="T52" s="1084"/>
      <c r="U52" s="1084"/>
      <c r="V52" s="1084"/>
      <c r="W52" s="1084"/>
      <c r="X52" s="1084"/>
      <c r="Y52" s="1084"/>
      <c r="Z52" s="1084"/>
      <c r="AA52" s="1084"/>
      <c r="AB52" s="1084"/>
      <c r="AC52" s="1084"/>
      <c r="AD52" s="1084"/>
      <c r="AE52" s="1084"/>
      <c r="AF52" s="1085"/>
    </row>
    <row r="53" spans="1:38">
      <c r="A53" s="991"/>
      <c r="B53" s="1080"/>
      <c r="C53" s="138" t="s">
        <v>354</v>
      </c>
      <c r="D53" s="138"/>
      <c r="E53" s="138"/>
      <c r="F53" s="138"/>
      <c r="G53" s="140"/>
      <c r="H53" s="138"/>
      <c r="I53" s="138"/>
      <c r="J53" s="138"/>
      <c r="K53" s="1001"/>
      <c r="L53" s="1002"/>
      <c r="M53" s="1086">
        <f>IF($K53="A",IF(#REF!/SUM(M41:AF41)&lt;10,INT(#REF!/SUM(M41:AF41)),ROUNDDOWN(#REF!/SUM(M41:AF41),-1)),IF($K53="B",IF(#REF!/SUM(M41:AF41)&lt;10,INT(#REF!/SUM(M41:AF41)),ROUNDDOWN(#REF!/SUM(M41:AF41),-1)),0))</f>
        <v>0</v>
      </c>
      <c r="N53" s="1087"/>
      <c r="O53" s="1087"/>
      <c r="P53" s="1087"/>
      <c r="Q53" s="1087"/>
      <c r="R53" s="1087"/>
      <c r="S53" s="1087"/>
      <c r="T53" s="1087"/>
      <c r="U53" s="1087"/>
      <c r="V53" s="1087"/>
      <c r="W53" s="1087"/>
      <c r="X53" s="1087"/>
      <c r="Y53" s="1087"/>
      <c r="Z53" s="1087"/>
      <c r="AA53" s="1087"/>
      <c r="AB53" s="1087"/>
      <c r="AC53" s="1087"/>
      <c r="AD53" s="1087"/>
      <c r="AE53" s="1087"/>
      <c r="AF53" s="1088"/>
    </row>
    <row r="54" spans="1:38">
      <c r="A54" s="991"/>
      <c r="B54" s="1080"/>
      <c r="C54" s="148" t="s">
        <v>355</v>
      </c>
      <c r="D54" s="148"/>
      <c r="E54" s="148"/>
      <c r="F54" s="148"/>
      <c r="G54" s="149"/>
      <c r="H54" s="148"/>
      <c r="I54" s="148"/>
      <c r="J54" s="148"/>
      <c r="K54" s="1001"/>
      <c r="L54" s="1002"/>
      <c r="M54" s="1086">
        <f>IF($K54="○",IF(#REF!/SUM($M$41:$AF$41)&lt;10,INT(#REF!/SUM($M$41:$AF$41)),ROUNDDOWN(#REF!/SUM($M$41:$AF$41),-1)),0)</f>
        <v>0</v>
      </c>
      <c r="N54" s="1087"/>
      <c r="O54" s="1087"/>
      <c r="P54" s="1087"/>
      <c r="Q54" s="1087"/>
      <c r="R54" s="1087"/>
      <c r="S54" s="1087"/>
      <c r="T54" s="1087"/>
      <c r="U54" s="1087"/>
      <c r="V54" s="1087"/>
      <c r="W54" s="1087"/>
      <c r="X54" s="1087"/>
      <c r="Y54" s="1087"/>
      <c r="Z54" s="1087"/>
      <c r="AA54" s="1087"/>
      <c r="AB54" s="1087"/>
      <c r="AC54" s="1087"/>
      <c r="AD54" s="1087"/>
      <c r="AE54" s="1087"/>
      <c r="AF54" s="1088"/>
    </row>
    <row r="55" spans="1:38" ht="14.25" thickBot="1">
      <c r="A55" s="991"/>
      <c r="B55" s="1080"/>
      <c r="C55" s="142" t="s">
        <v>675</v>
      </c>
      <c r="D55" s="142"/>
      <c r="E55" s="142"/>
      <c r="F55" s="142"/>
      <c r="G55" s="143"/>
      <c r="H55" s="142"/>
      <c r="I55" s="142"/>
      <c r="J55" s="142"/>
      <c r="K55" s="1053"/>
      <c r="L55" s="1054"/>
      <c r="M55" s="1089">
        <f>IF($K55="配置",IF(#REF!/SUM(M41:AF41)&lt;10,INT(#REF!/SUM(M41:AF41)),ROUNDDOWN(#REF!/SUM(M41:AF41),-1)),IF($K55="兼務",IF(#REF!/SUM(M41:AF41)&lt;10,INT(#REF!/SUM(M41:AF41)),ROUNDDOWN(#REF!/SUM(M41:AF41),-1)),0))</f>
        <v>0</v>
      </c>
      <c r="N55" s="1090"/>
      <c r="O55" s="1090"/>
      <c r="P55" s="1090"/>
      <c r="Q55" s="1090"/>
      <c r="R55" s="1090"/>
      <c r="S55" s="1090"/>
      <c r="T55" s="1090"/>
      <c r="U55" s="1090"/>
      <c r="V55" s="1090"/>
      <c r="W55" s="1090"/>
      <c r="X55" s="1090"/>
      <c r="Y55" s="1090"/>
      <c r="Z55" s="1090"/>
      <c r="AA55" s="1090"/>
      <c r="AB55" s="1090"/>
      <c r="AC55" s="1090"/>
      <c r="AD55" s="1090"/>
      <c r="AE55" s="1090"/>
      <c r="AF55" s="1091"/>
    </row>
    <row r="56" spans="1:38" ht="14.25" thickTop="1">
      <c r="A56" s="992"/>
      <c r="B56" s="1080"/>
      <c r="C56" s="124"/>
      <c r="D56" s="124"/>
      <c r="E56" s="124"/>
      <c r="F56" s="124"/>
      <c r="G56" s="144"/>
      <c r="H56" s="124"/>
      <c r="I56" s="124"/>
      <c r="J56" s="124"/>
      <c r="K56" s="1092" t="s">
        <v>356</v>
      </c>
      <c r="L56" s="1093"/>
      <c r="M56" s="1076">
        <f>SUM(M52:AF55)</f>
        <v>0</v>
      </c>
      <c r="N56" s="1077"/>
      <c r="O56" s="1077"/>
      <c r="P56" s="1077"/>
      <c r="Q56" s="1077"/>
      <c r="R56" s="1077"/>
      <c r="S56" s="1077"/>
      <c r="T56" s="1077"/>
      <c r="U56" s="1077"/>
      <c r="V56" s="1077"/>
      <c r="W56" s="1077"/>
      <c r="X56" s="1077"/>
      <c r="Y56" s="1077"/>
      <c r="Z56" s="1077"/>
      <c r="AA56" s="1077"/>
      <c r="AB56" s="1077"/>
      <c r="AC56" s="1077"/>
      <c r="AD56" s="1077"/>
      <c r="AE56" s="1077"/>
      <c r="AF56" s="1078"/>
    </row>
    <row r="57" spans="1:38" ht="14.25">
      <c r="A57" s="1106" t="s">
        <v>676</v>
      </c>
      <c r="B57" s="1107"/>
      <c r="C57" s="1107"/>
      <c r="D57" s="1107"/>
      <c r="E57" s="1107"/>
      <c r="F57" s="1107"/>
      <c r="G57" s="1107"/>
      <c r="H57" s="1107"/>
      <c r="I57" s="1107"/>
      <c r="J57" s="1107"/>
      <c r="K57" s="1107"/>
      <c r="L57" s="150" t="s">
        <v>552</v>
      </c>
      <c r="M57" s="1070"/>
      <c r="N57" s="1071"/>
      <c r="O57" s="1071"/>
      <c r="P57" s="1072"/>
      <c r="Q57" s="1070"/>
      <c r="R57" s="1071"/>
      <c r="S57" s="1071"/>
      <c r="T57" s="1072"/>
      <c r="U57" s="1070"/>
      <c r="V57" s="1071"/>
      <c r="W57" s="1071"/>
      <c r="X57" s="1072"/>
      <c r="Y57" s="1070"/>
      <c r="Z57" s="1071"/>
      <c r="AA57" s="1071"/>
      <c r="AB57" s="1072"/>
      <c r="AC57" s="1070"/>
      <c r="AD57" s="1071"/>
      <c r="AE57" s="1071"/>
      <c r="AF57" s="1072"/>
    </row>
    <row r="58" spans="1:38" ht="14.25">
      <c r="A58" s="980" t="s">
        <v>357</v>
      </c>
      <c r="B58" s="981"/>
      <c r="C58" s="981"/>
      <c r="D58" s="981"/>
      <c r="E58" s="981"/>
      <c r="F58" s="981"/>
      <c r="G58" s="981"/>
      <c r="H58" s="981"/>
      <c r="I58" s="981"/>
      <c r="J58" s="981"/>
      <c r="K58" s="981"/>
      <c r="L58" s="1102"/>
      <c r="M58" s="1070"/>
      <c r="N58" s="1071"/>
      <c r="O58" s="1071"/>
      <c r="P58" s="1072"/>
      <c r="Q58" s="1070"/>
      <c r="R58" s="1071"/>
      <c r="S58" s="1071"/>
      <c r="T58" s="1072"/>
      <c r="U58" s="1070"/>
      <c r="V58" s="1095"/>
      <c r="W58" s="1071"/>
      <c r="X58" s="1071"/>
      <c r="Y58" s="1070"/>
      <c r="Z58" s="1071"/>
      <c r="AA58" s="1094"/>
      <c r="AB58" s="1071"/>
      <c r="AC58" s="1070"/>
      <c r="AD58" s="1095"/>
      <c r="AE58" s="1071"/>
      <c r="AF58" s="1072"/>
    </row>
    <row r="59" spans="1:38" ht="14.25">
      <c r="A59" s="1096" t="s">
        <v>358</v>
      </c>
      <c r="B59" s="1097"/>
      <c r="C59" s="1097"/>
      <c r="D59" s="1097"/>
      <c r="E59" s="1097"/>
      <c r="F59" s="1097"/>
      <c r="G59" s="1097"/>
      <c r="H59" s="1097"/>
      <c r="I59" s="1097"/>
      <c r="J59" s="1097"/>
      <c r="K59" s="1097"/>
      <c r="L59" s="1098"/>
      <c r="M59" s="1099">
        <f>M60+M61</f>
        <v>0</v>
      </c>
      <c r="N59" s="1100"/>
      <c r="O59" s="1100"/>
      <c r="P59" s="1100"/>
      <c r="Q59" s="1100"/>
      <c r="R59" s="1100"/>
      <c r="S59" s="1100"/>
      <c r="T59" s="1100"/>
      <c r="U59" s="1100"/>
      <c r="V59" s="1100"/>
      <c r="W59" s="1100"/>
      <c r="X59" s="1100"/>
      <c r="Y59" s="1100"/>
      <c r="Z59" s="1100"/>
      <c r="AA59" s="1100"/>
      <c r="AB59" s="1100"/>
      <c r="AC59" s="1100"/>
      <c r="AD59" s="1100"/>
      <c r="AE59" s="1100"/>
      <c r="AF59" s="1101"/>
    </row>
    <row r="60" spans="1:38" ht="14.25">
      <c r="A60" s="151"/>
      <c r="B60" s="980" t="s">
        <v>359</v>
      </c>
      <c r="C60" s="981"/>
      <c r="D60" s="981"/>
      <c r="E60" s="981"/>
      <c r="F60" s="981"/>
      <c r="G60" s="981"/>
      <c r="H60" s="981"/>
      <c r="I60" s="981"/>
      <c r="J60" s="981"/>
      <c r="K60" s="981"/>
      <c r="L60" s="1102"/>
      <c r="M60" s="1103"/>
      <c r="N60" s="1104"/>
      <c r="O60" s="1104"/>
      <c r="P60" s="1104"/>
      <c r="Q60" s="1104"/>
      <c r="R60" s="1104"/>
      <c r="S60" s="1104"/>
      <c r="T60" s="1104"/>
      <c r="U60" s="1104"/>
      <c r="V60" s="1104"/>
      <c r="W60" s="1104"/>
      <c r="X60" s="1104"/>
      <c r="Y60" s="1104"/>
      <c r="Z60" s="1104"/>
      <c r="AA60" s="1104"/>
      <c r="AB60" s="1104"/>
      <c r="AC60" s="1104"/>
      <c r="AD60" s="1104"/>
      <c r="AE60" s="1104"/>
      <c r="AF60" s="1105"/>
      <c r="AG60" s="176" t="s">
        <v>583</v>
      </c>
    </row>
    <row r="61" spans="1:38" ht="14.25">
      <c r="A61" s="152"/>
      <c r="B61" s="1096" t="s">
        <v>360</v>
      </c>
      <c r="C61" s="1097"/>
      <c r="D61" s="1097"/>
      <c r="E61" s="1097"/>
      <c r="F61" s="1097"/>
      <c r="G61" s="1097"/>
      <c r="H61" s="1097"/>
      <c r="I61" s="1097"/>
      <c r="J61" s="1097"/>
      <c r="K61" s="1097"/>
      <c r="L61" s="1098"/>
      <c r="M61" s="1108"/>
      <c r="N61" s="1109"/>
      <c r="O61" s="1109"/>
      <c r="P61" s="1109"/>
      <c r="Q61" s="1109"/>
      <c r="R61" s="1109"/>
      <c r="S61" s="1109"/>
      <c r="T61" s="1109"/>
      <c r="U61" s="1109"/>
      <c r="V61" s="1109"/>
      <c r="W61" s="1109"/>
      <c r="X61" s="1109"/>
      <c r="Y61" s="1109"/>
      <c r="Z61" s="1109"/>
      <c r="AA61" s="1109"/>
      <c r="AB61" s="1109"/>
      <c r="AC61" s="1109"/>
      <c r="AD61" s="1109"/>
      <c r="AE61" s="1109"/>
      <c r="AF61" s="1110"/>
      <c r="AG61" s="177" t="s">
        <v>584</v>
      </c>
    </row>
    <row r="62" spans="1:38" s="113" customFormat="1" ht="14.25">
      <c r="A62" s="153"/>
      <c r="B62" s="154"/>
      <c r="C62" s="1111" t="s">
        <v>677</v>
      </c>
      <c r="D62" s="1112"/>
      <c r="E62" s="1112"/>
      <c r="F62" s="1112"/>
      <c r="G62" s="1112"/>
      <c r="H62" s="1112"/>
      <c r="I62" s="1112"/>
      <c r="J62" s="1112"/>
      <c r="K62" s="1112"/>
      <c r="L62" s="1113"/>
      <c r="M62" s="1114">
        <f>SUM(M58:AF58)*G25*V28</f>
        <v>0</v>
      </c>
      <c r="N62" s="1114"/>
      <c r="O62" s="1114"/>
      <c r="P62" s="1114"/>
      <c r="Q62" s="1114"/>
      <c r="R62" s="1114"/>
      <c r="S62" s="1114"/>
      <c r="T62" s="1114"/>
      <c r="U62" s="1114"/>
      <c r="V62" s="1114"/>
      <c r="W62" s="1114"/>
      <c r="X62" s="1114"/>
      <c r="Y62" s="1114"/>
      <c r="Z62" s="1114"/>
      <c r="AA62" s="1114"/>
      <c r="AB62" s="1114"/>
      <c r="AC62" s="1114"/>
      <c r="AD62" s="1114"/>
      <c r="AE62" s="1114"/>
      <c r="AF62" s="1114"/>
    </row>
    <row r="63" spans="1:38" ht="19.5" customHeight="1">
      <c r="A63" s="155"/>
      <c r="B63" s="155"/>
      <c r="C63" s="155"/>
      <c r="D63" s="155"/>
      <c r="E63" s="155"/>
      <c r="F63" s="155"/>
      <c r="G63" s="155"/>
      <c r="H63" s="155"/>
      <c r="I63" s="155"/>
      <c r="J63" s="155"/>
      <c r="K63" s="155"/>
      <c r="L63" s="155"/>
      <c r="M63" s="156"/>
      <c r="N63" s="156"/>
      <c r="O63" s="156"/>
      <c r="P63" s="156"/>
      <c r="Q63" s="156"/>
      <c r="R63" s="157"/>
      <c r="S63" s="157"/>
      <c r="T63" s="157"/>
      <c r="U63" s="156"/>
      <c r="V63" s="158"/>
      <c r="W63" s="158"/>
      <c r="X63" s="158"/>
      <c r="Y63" s="158"/>
      <c r="Z63" s="158"/>
      <c r="AA63" s="158"/>
      <c r="AB63" s="158"/>
      <c r="AC63" s="158"/>
      <c r="AD63" s="158"/>
      <c r="AE63" s="158"/>
      <c r="AF63" s="158"/>
    </row>
    <row r="64" spans="1:38" s="118" customFormat="1" ht="15" customHeight="1" thickBot="1">
      <c r="A64" s="130" t="s">
        <v>678</v>
      </c>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1"/>
      <c r="AF64" s="132"/>
      <c r="AG64" s="133"/>
    </row>
    <row r="65" spans="1:32">
      <c r="A65" s="1115" t="s">
        <v>554</v>
      </c>
      <c r="B65" s="1116"/>
      <c r="C65" s="1116"/>
      <c r="D65" s="1116"/>
      <c r="E65" s="1116"/>
      <c r="F65" s="1116"/>
      <c r="G65" s="1116"/>
      <c r="H65" s="1116"/>
      <c r="I65" s="1116"/>
      <c r="J65" s="1116"/>
      <c r="K65" s="1117"/>
      <c r="L65" s="1118"/>
      <c r="M65" s="1119"/>
      <c r="N65" s="1119"/>
      <c r="O65" s="1119"/>
      <c r="P65" s="1120"/>
      <c r="Q65" s="1121">
        <f>IF($K65="○",#REF!,0)</f>
        <v>0</v>
      </c>
      <c r="R65" s="1122"/>
      <c r="S65" s="1122"/>
      <c r="T65" s="1123"/>
      <c r="U65" s="1121">
        <f>IF($K65="○",#REF!,0)</f>
        <v>0</v>
      </c>
      <c r="V65" s="1122"/>
      <c r="W65" s="1122"/>
      <c r="X65" s="1123"/>
      <c r="Y65" s="1124"/>
      <c r="Z65" s="1125"/>
      <c r="AA65" s="1125"/>
      <c r="AB65" s="1126"/>
      <c r="AC65" s="1121">
        <f>IF($K65="○",#REF!,0)</f>
        <v>0</v>
      </c>
      <c r="AD65" s="1122"/>
      <c r="AE65" s="1122"/>
      <c r="AF65" s="1123"/>
    </row>
    <row r="66" spans="1:32" ht="14.25" thickBot="1">
      <c r="A66" s="159" t="s">
        <v>555</v>
      </c>
      <c r="B66" s="160"/>
      <c r="C66" s="160"/>
      <c r="D66" s="160"/>
      <c r="E66" s="160"/>
      <c r="F66" s="160"/>
      <c r="G66" s="160"/>
      <c r="H66" s="160"/>
      <c r="I66" s="160"/>
      <c r="J66" s="160"/>
      <c r="K66" s="1134" t="str">
        <f>IF(K44&gt;0,"○","－")</f>
        <v>－</v>
      </c>
      <c r="L66" s="1135"/>
      <c r="M66" s="1089">
        <f>IF($K$66="○",VLOOKUP(#REF!,市休日保育,6,1),0)</f>
        <v>0</v>
      </c>
      <c r="N66" s="1090"/>
      <c r="O66" s="1090"/>
      <c r="P66" s="1090"/>
      <c r="Q66" s="1090"/>
      <c r="R66" s="1090"/>
      <c r="S66" s="1090"/>
      <c r="T66" s="1090"/>
      <c r="U66" s="1090"/>
      <c r="V66" s="1090"/>
      <c r="W66" s="1090"/>
      <c r="X66" s="1090"/>
      <c r="Y66" s="1090"/>
      <c r="Z66" s="1090"/>
      <c r="AA66" s="1090"/>
      <c r="AB66" s="1090"/>
      <c r="AC66" s="1090"/>
      <c r="AD66" s="1090"/>
      <c r="AE66" s="1090"/>
      <c r="AF66" s="1091"/>
    </row>
    <row r="67" spans="1:32" ht="14.25" thickTop="1">
      <c r="A67" s="1136" t="s">
        <v>361</v>
      </c>
      <c r="B67" s="1137"/>
      <c r="C67" s="1137"/>
      <c r="D67" s="1137"/>
      <c r="E67" s="1137"/>
      <c r="F67" s="1137"/>
      <c r="G67" s="1137"/>
      <c r="H67" s="1137"/>
      <c r="I67" s="1137"/>
      <c r="J67" s="1137"/>
      <c r="K67" s="1138" t="s">
        <v>556</v>
      </c>
      <c r="L67" s="1139"/>
      <c r="M67" s="1140"/>
      <c r="N67" s="1141"/>
      <c r="O67" s="1141"/>
      <c r="P67" s="1142"/>
      <c r="Q67" s="1143">
        <f>SUM(Q41:T41)*SUM(Q65:T65)</f>
        <v>0</v>
      </c>
      <c r="R67" s="1144"/>
      <c r="S67" s="1144"/>
      <c r="T67" s="1145"/>
      <c r="U67" s="1143">
        <f>SUM(U41:X41)*SUM(U65:X65)</f>
        <v>0</v>
      </c>
      <c r="V67" s="1144"/>
      <c r="W67" s="1144"/>
      <c r="X67" s="1145"/>
      <c r="Y67" s="1146"/>
      <c r="Z67" s="1147"/>
      <c r="AA67" s="1147"/>
      <c r="AB67" s="1148"/>
      <c r="AC67" s="1143">
        <f>SUM(AC41:AF41)*SUM(AC65:AF65)</f>
        <v>0</v>
      </c>
      <c r="AD67" s="1144"/>
      <c r="AE67" s="1144"/>
      <c r="AF67" s="1145"/>
    </row>
    <row r="68" spans="1:32">
      <c r="A68" s="162" t="s">
        <v>358</v>
      </c>
      <c r="B68" s="163"/>
      <c r="C68" s="163"/>
      <c r="D68" s="163"/>
      <c r="E68" s="163"/>
      <c r="F68" s="163"/>
      <c r="G68" s="163"/>
      <c r="H68" s="163"/>
      <c r="I68" s="163"/>
      <c r="J68" s="147"/>
      <c r="K68" s="161"/>
      <c r="L68" s="147"/>
      <c r="M68" s="1127">
        <f>M69+M70</f>
        <v>0</v>
      </c>
      <c r="N68" s="1128"/>
      <c r="O68" s="1128"/>
      <c r="P68" s="1128"/>
      <c r="Q68" s="1128"/>
      <c r="R68" s="1128"/>
      <c r="S68" s="1128"/>
      <c r="T68" s="1128"/>
      <c r="U68" s="1128"/>
      <c r="V68" s="1128"/>
      <c r="W68" s="1128"/>
      <c r="X68" s="1128"/>
      <c r="Y68" s="1128"/>
      <c r="Z68" s="1128"/>
      <c r="AA68" s="1128"/>
      <c r="AB68" s="1128"/>
      <c r="AC68" s="1128"/>
      <c r="AD68" s="1128"/>
      <c r="AE68" s="1128"/>
      <c r="AF68" s="1129"/>
    </row>
    <row r="69" spans="1:32">
      <c r="A69" s="151"/>
      <c r="B69" s="980" t="s">
        <v>330</v>
      </c>
      <c r="C69" s="981"/>
      <c r="D69" s="981"/>
      <c r="E69" s="981"/>
      <c r="F69" s="981"/>
      <c r="G69" s="981"/>
      <c r="H69" s="981"/>
      <c r="I69" s="981"/>
      <c r="J69" s="981"/>
      <c r="K69" s="981"/>
      <c r="L69" s="1102"/>
      <c r="M69" s="1130">
        <f>(SUM(M67:AF67)+M66)*G25*L25</f>
        <v>0</v>
      </c>
      <c r="N69" s="1131"/>
      <c r="O69" s="1131"/>
      <c r="P69" s="1131"/>
      <c r="Q69" s="1131"/>
      <c r="R69" s="1131"/>
      <c r="S69" s="1131"/>
      <c r="T69" s="1131"/>
      <c r="U69" s="1131"/>
      <c r="V69" s="1131"/>
      <c r="W69" s="1131"/>
      <c r="X69" s="1131"/>
      <c r="Y69" s="1131"/>
      <c r="Z69" s="1131"/>
      <c r="AA69" s="1131"/>
      <c r="AB69" s="1131"/>
      <c r="AC69" s="1131"/>
      <c r="AD69" s="1131"/>
      <c r="AE69" s="1131"/>
      <c r="AF69" s="1132"/>
    </row>
    <row r="70" spans="1:32">
      <c r="A70" s="152"/>
      <c r="B70" s="1096" t="s">
        <v>362</v>
      </c>
      <c r="C70" s="1097"/>
      <c r="D70" s="1097"/>
      <c r="E70" s="1097"/>
      <c r="F70" s="1097"/>
      <c r="G70" s="1097"/>
      <c r="H70" s="1097"/>
      <c r="I70" s="1097"/>
      <c r="J70" s="1097"/>
      <c r="K70" s="1097"/>
      <c r="L70" s="1098"/>
      <c r="M70" s="1127">
        <f>(SUM(M67:AF67)+M66)*G25*Q25</f>
        <v>0</v>
      </c>
      <c r="N70" s="1128"/>
      <c r="O70" s="1128"/>
      <c r="P70" s="1128"/>
      <c r="Q70" s="1128"/>
      <c r="R70" s="1128"/>
      <c r="S70" s="1128"/>
      <c r="T70" s="1128"/>
      <c r="U70" s="1128"/>
      <c r="V70" s="1128"/>
      <c r="W70" s="1128"/>
      <c r="X70" s="1128"/>
      <c r="Y70" s="1128"/>
      <c r="Z70" s="1128"/>
      <c r="AA70" s="1128"/>
      <c r="AB70" s="1128"/>
      <c r="AC70" s="1128"/>
      <c r="AD70" s="1128"/>
      <c r="AE70" s="1128"/>
      <c r="AF70" s="1129"/>
    </row>
    <row r="71" spans="1:32" s="113" customFormat="1">
      <c r="A71" s="153"/>
      <c r="B71" s="154"/>
      <c r="C71" s="1111" t="s">
        <v>677</v>
      </c>
      <c r="D71" s="1112"/>
      <c r="E71" s="1112"/>
      <c r="F71" s="1112"/>
      <c r="G71" s="1112"/>
      <c r="H71" s="1112"/>
      <c r="I71" s="1112"/>
      <c r="J71" s="1112"/>
      <c r="K71" s="1112"/>
      <c r="L71" s="1113"/>
      <c r="M71" s="1133">
        <f>(SUM(M67:AF67)+M66)*G25*V28</f>
        <v>0</v>
      </c>
      <c r="N71" s="1133"/>
      <c r="O71" s="1133"/>
      <c r="P71" s="1133"/>
      <c r="Q71" s="1133"/>
      <c r="R71" s="1133"/>
      <c r="S71" s="1133"/>
      <c r="T71" s="1133"/>
      <c r="U71" s="1133"/>
      <c r="V71" s="1133"/>
      <c r="W71" s="1133"/>
      <c r="X71" s="1133"/>
      <c r="Y71" s="1133"/>
      <c r="Z71" s="1133"/>
      <c r="AA71" s="1133"/>
      <c r="AB71" s="1133"/>
      <c r="AC71" s="1133"/>
      <c r="AD71" s="1133"/>
      <c r="AE71" s="1133"/>
      <c r="AF71" s="1133"/>
    </row>
    <row r="72" spans="1:3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row>
    <row r="73" spans="1:32" ht="17.25" customHeight="1"/>
  </sheetData>
  <sheetProtection selectLockedCells="1"/>
  <mergeCells count="260">
    <mergeCell ref="M68:AF68"/>
    <mergeCell ref="B69:L69"/>
    <mergeCell ref="M69:AF69"/>
    <mergeCell ref="B70:L70"/>
    <mergeCell ref="M70:AF70"/>
    <mergeCell ref="C71:L71"/>
    <mergeCell ref="M71:AF71"/>
    <mergeCell ref="AC65:AF65"/>
    <mergeCell ref="K66:L66"/>
    <mergeCell ref="M66:AF66"/>
    <mergeCell ref="A67:J67"/>
    <mergeCell ref="K67:L67"/>
    <mergeCell ref="M67:P67"/>
    <mergeCell ref="Q67:T67"/>
    <mergeCell ref="U67:X67"/>
    <mergeCell ref="Y67:AB67"/>
    <mergeCell ref="AC67:AF67"/>
    <mergeCell ref="B61:L61"/>
    <mergeCell ref="M61:AF61"/>
    <mergeCell ref="C62:L62"/>
    <mergeCell ref="M62:AF62"/>
    <mergeCell ref="A65:J65"/>
    <mergeCell ref="K65:L65"/>
    <mergeCell ref="M65:P65"/>
    <mergeCell ref="Q65:T65"/>
    <mergeCell ref="U65:X65"/>
    <mergeCell ref="Y65:AB65"/>
    <mergeCell ref="AA58:AB58"/>
    <mergeCell ref="AC58:AD58"/>
    <mergeCell ref="AE58:AF58"/>
    <mergeCell ref="A59:L59"/>
    <mergeCell ref="M59:AF59"/>
    <mergeCell ref="B60:L60"/>
    <mergeCell ref="M60:AF60"/>
    <mergeCell ref="AC57:AD57"/>
    <mergeCell ref="AE57:AF57"/>
    <mergeCell ref="A58:L58"/>
    <mergeCell ref="M58:N58"/>
    <mergeCell ref="O58:P58"/>
    <mergeCell ref="Q58:R58"/>
    <mergeCell ref="S58:T58"/>
    <mergeCell ref="U58:V58"/>
    <mergeCell ref="W58:X58"/>
    <mergeCell ref="Y58:Z58"/>
    <mergeCell ref="A57:K57"/>
    <mergeCell ref="M57:N57"/>
    <mergeCell ref="O57:P57"/>
    <mergeCell ref="Q57:R57"/>
    <mergeCell ref="S57:T57"/>
    <mergeCell ref="U57:V57"/>
    <mergeCell ref="W57:X57"/>
    <mergeCell ref="B52:B56"/>
    <mergeCell ref="K52:L52"/>
    <mergeCell ref="M52:AF52"/>
    <mergeCell ref="K53:L53"/>
    <mergeCell ref="M53:AF53"/>
    <mergeCell ref="K54:L54"/>
    <mergeCell ref="M54:AF54"/>
    <mergeCell ref="K55:L55"/>
    <mergeCell ref="M55:AF55"/>
    <mergeCell ref="K56:L56"/>
    <mergeCell ref="Y57:Z57"/>
    <mergeCell ref="AA57:AB57"/>
    <mergeCell ref="AA51:AB51"/>
    <mergeCell ref="AC51:AD51"/>
    <mergeCell ref="AE51:AF51"/>
    <mergeCell ref="W50:X50"/>
    <mergeCell ref="Y50:Z50"/>
    <mergeCell ref="AA50:AB50"/>
    <mergeCell ref="AC50:AD50"/>
    <mergeCell ref="AE50:AF50"/>
    <mergeCell ref="M56:AF56"/>
    <mergeCell ref="W51:X51"/>
    <mergeCell ref="Y51:Z51"/>
    <mergeCell ref="S51:T51"/>
    <mergeCell ref="S50:T50"/>
    <mergeCell ref="U50:V50"/>
    <mergeCell ref="U51:V51"/>
    <mergeCell ref="AE48:AF48"/>
    <mergeCell ref="C49:J49"/>
    <mergeCell ref="K49:L49"/>
    <mergeCell ref="M49:N49"/>
    <mergeCell ref="O49:P49"/>
    <mergeCell ref="Q49:R49"/>
    <mergeCell ref="S49:T49"/>
    <mergeCell ref="U49:V49"/>
    <mergeCell ref="W49:X49"/>
    <mergeCell ref="Y49:Z49"/>
    <mergeCell ref="S48:T48"/>
    <mergeCell ref="U48:V48"/>
    <mergeCell ref="W48:X48"/>
    <mergeCell ref="Y48:Z48"/>
    <mergeCell ref="AA48:AB48"/>
    <mergeCell ref="AC48:AD48"/>
    <mergeCell ref="AA49:AB49"/>
    <mergeCell ref="AC49:AD49"/>
    <mergeCell ref="AE49:AF49"/>
    <mergeCell ref="K45:L45"/>
    <mergeCell ref="M45:N45"/>
    <mergeCell ref="O45:P45"/>
    <mergeCell ref="K46:L46"/>
    <mergeCell ref="M46:N46"/>
    <mergeCell ref="O46:P46"/>
    <mergeCell ref="Q46:R46"/>
    <mergeCell ref="S46:T46"/>
    <mergeCell ref="U46:V46"/>
    <mergeCell ref="Q45:R45"/>
    <mergeCell ref="S45:T45"/>
    <mergeCell ref="U45:V45"/>
    <mergeCell ref="B48:B51"/>
    <mergeCell ref="C48:J48"/>
    <mergeCell ref="K48:L48"/>
    <mergeCell ref="M48:N48"/>
    <mergeCell ref="O48:P48"/>
    <mergeCell ref="Q48:R48"/>
    <mergeCell ref="C51:L51"/>
    <mergeCell ref="M51:N51"/>
    <mergeCell ref="O51:P51"/>
    <mergeCell ref="Q51:R51"/>
    <mergeCell ref="C50:J50"/>
    <mergeCell ref="K50:L50"/>
    <mergeCell ref="M50:N50"/>
    <mergeCell ref="O50:P50"/>
    <mergeCell ref="Q50:R50"/>
    <mergeCell ref="AA47:AB47"/>
    <mergeCell ref="AC47:AD47"/>
    <mergeCell ref="AE47:AF47"/>
    <mergeCell ref="W46:X46"/>
    <mergeCell ref="Y46:Z46"/>
    <mergeCell ref="AA46:AB46"/>
    <mergeCell ref="AC46:AD46"/>
    <mergeCell ref="AE46:AF46"/>
    <mergeCell ref="K47:L47"/>
    <mergeCell ref="M47:N47"/>
    <mergeCell ref="O47:P47"/>
    <mergeCell ref="Q47:R47"/>
    <mergeCell ref="S47:T47"/>
    <mergeCell ref="U47:V47"/>
    <mergeCell ref="W47:X47"/>
    <mergeCell ref="Y47:Z47"/>
    <mergeCell ref="W45:X45"/>
    <mergeCell ref="Y45:Z45"/>
    <mergeCell ref="AA45:AB45"/>
    <mergeCell ref="AC42:AD42"/>
    <mergeCell ref="AC43:AD43"/>
    <mergeCell ref="AE43:AF43"/>
    <mergeCell ref="AC44:AD44"/>
    <mergeCell ref="AE44:AF44"/>
    <mergeCell ref="AC45:AD45"/>
    <mergeCell ref="AE45:AF45"/>
    <mergeCell ref="K44:L44"/>
    <mergeCell ref="M44:N44"/>
    <mergeCell ref="O44:P44"/>
    <mergeCell ref="Q44:R44"/>
    <mergeCell ref="S44:T44"/>
    <mergeCell ref="U44:V44"/>
    <mergeCell ref="W44:X44"/>
    <mergeCell ref="Y44:Z44"/>
    <mergeCell ref="AA44:AB44"/>
    <mergeCell ref="AA41:AB41"/>
    <mergeCell ref="AC41:AD41"/>
    <mergeCell ref="AE41:AF41"/>
    <mergeCell ref="A42:A56"/>
    <mergeCell ref="B42:B47"/>
    <mergeCell ref="K42:L42"/>
    <mergeCell ref="M42:N42"/>
    <mergeCell ref="O42:P42"/>
    <mergeCell ref="Q42:R42"/>
    <mergeCell ref="AE42:AF42"/>
    <mergeCell ref="K43:L43"/>
    <mergeCell ref="M43:N43"/>
    <mergeCell ref="O43:P43"/>
    <mergeCell ref="Q43:R43"/>
    <mergeCell ref="S43:T43"/>
    <mergeCell ref="U43:V43"/>
    <mergeCell ref="W43:X43"/>
    <mergeCell ref="Y43:Z43"/>
    <mergeCell ref="AA43:AB43"/>
    <mergeCell ref="S42:T42"/>
    <mergeCell ref="U42:V42"/>
    <mergeCell ref="W42:X42"/>
    <mergeCell ref="Y42:Z42"/>
    <mergeCell ref="AA42:AB42"/>
    <mergeCell ref="A41:J41"/>
    <mergeCell ref="K41:L41"/>
    <mergeCell ref="M41:N41"/>
    <mergeCell ref="O41:P41"/>
    <mergeCell ref="Q41:R41"/>
    <mergeCell ref="S41:T41"/>
    <mergeCell ref="U41:V41"/>
    <mergeCell ref="W41:X41"/>
    <mergeCell ref="Y41:Z41"/>
    <mergeCell ref="B34:L34"/>
    <mergeCell ref="M34:AF34"/>
    <mergeCell ref="B35:L35"/>
    <mergeCell ref="M35:AF35"/>
    <mergeCell ref="A37:J40"/>
    <mergeCell ref="K37:L40"/>
    <mergeCell ref="M37:AF38"/>
    <mergeCell ref="M39:P39"/>
    <mergeCell ref="Q39:T39"/>
    <mergeCell ref="U39:X39"/>
    <mergeCell ref="Y39:AB39"/>
    <mergeCell ref="AC39:AF39"/>
    <mergeCell ref="M40:N40"/>
    <mergeCell ref="O40:P40"/>
    <mergeCell ref="Q40:R40"/>
    <mergeCell ref="S40:T40"/>
    <mergeCell ref="U40:V40"/>
    <mergeCell ref="W40:X40"/>
    <mergeCell ref="Y40:Z40"/>
    <mergeCell ref="AA40:AB40"/>
    <mergeCell ref="AC40:AD40"/>
    <mergeCell ref="AE40:AF40"/>
    <mergeCell ref="M30:AF30"/>
    <mergeCell ref="B31:L31"/>
    <mergeCell ref="M31:AF31"/>
    <mergeCell ref="B32:L32"/>
    <mergeCell ref="M32:AF32"/>
    <mergeCell ref="M33:AF33"/>
    <mergeCell ref="G27:K27"/>
    <mergeCell ref="L27:P27"/>
    <mergeCell ref="Q27:U27"/>
    <mergeCell ref="V27:Z27"/>
    <mergeCell ref="G28:K28"/>
    <mergeCell ref="L28:P28"/>
    <mergeCell ref="Q28:U28"/>
    <mergeCell ref="V28:Z28"/>
    <mergeCell ref="G23:K24"/>
    <mergeCell ref="L23:P24"/>
    <mergeCell ref="Q23:U24"/>
    <mergeCell ref="V24:Z24"/>
    <mergeCell ref="G25:K25"/>
    <mergeCell ref="L25:P25"/>
    <mergeCell ref="Q25:U25"/>
    <mergeCell ref="V25:Z25"/>
    <mergeCell ref="A17:AF17"/>
    <mergeCell ref="B20:F20"/>
    <mergeCell ref="G20:K20"/>
    <mergeCell ref="L20:P20"/>
    <mergeCell ref="Q20:U20"/>
    <mergeCell ref="V20:Z20"/>
    <mergeCell ref="AA20:AE20"/>
    <mergeCell ref="B1:AF4"/>
    <mergeCell ref="V8:AF8"/>
    <mergeCell ref="R9:U10"/>
    <mergeCell ref="V9:AF10"/>
    <mergeCell ref="R11:U11"/>
    <mergeCell ref="V11:AF11"/>
    <mergeCell ref="A14:AF14"/>
    <mergeCell ref="S5:T5"/>
    <mergeCell ref="AA5:AF5"/>
    <mergeCell ref="B6:I11"/>
    <mergeCell ref="R6:U6"/>
    <mergeCell ref="V6:X6"/>
    <mergeCell ref="Y6:AC6"/>
    <mergeCell ref="AD6:AF6"/>
    <mergeCell ref="R7:U7"/>
    <mergeCell ref="V7:AF7"/>
    <mergeCell ref="R8:U8"/>
  </mergeCells>
  <phoneticPr fontId="10"/>
  <conditionalFormatting sqref="K66">
    <cfRule type="containsBlanks" dxfId="25" priority="11">
      <formula>LEN(TRIM(K66))=0</formula>
    </cfRule>
  </conditionalFormatting>
  <conditionalFormatting sqref="K66">
    <cfRule type="containsBlanks" dxfId="24" priority="10">
      <formula>LEN(TRIM(K66))=0</formula>
    </cfRule>
  </conditionalFormatting>
  <conditionalFormatting sqref="K66">
    <cfRule type="containsBlanks" dxfId="23" priority="9">
      <formula>LEN(TRIM(K66))=0</formula>
    </cfRule>
  </conditionalFormatting>
  <conditionalFormatting sqref="Y6 Q20:U20 G20:K20 G25:K25 V25:Z25 M41:AF41 K52:L53 K65:L65 K55:L55 K54 K42:L46 K48:L48 K50:L50">
    <cfRule type="containsBlanks" dxfId="22" priority="6">
      <formula>LEN(TRIM(G6))=0</formula>
    </cfRule>
  </conditionalFormatting>
  <conditionalFormatting sqref="R63:T63 V63:AF63">
    <cfRule type="cellIs" dxfId="21" priority="5" operator="equal">
      <formula>0</formula>
    </cfRule>
  </conditionalFormatting>
  <conditionalFormatting sqref="V7:AF7 V11:AF11 V8:V9">
    <cfRule type="containsBlanks" dxfId="20" priority="4">
      <formula>LEN(TRIM(V7))=0</formula>
    </cfRule>
  </conditionalFormatting>
  <conditionalFormatting sqref="K49:L49">
    <cfRule type="expression" dxfId="19" priority="3">
      <formula>$K$49=""</formula>
    </cfRule>
  </conditionalFormatting>
  <conditionalFormatting sqref="G27:G28">
    <cfRule type="containsBlanks" dxfId="18" priority="2">
      <formula>LEN(TRIM(G27))=0</formula>
    </cfRule>
  </conditionalFormatting>
  <conditionalFormatting sqref="L28:U28">
    <cfRule type="containsBlanks" dxfId="17" priority="1">
      <formula>LEN(TRIM(L28))=0</formula>
    </cfRule>
  </conditionalFormatting>
  <dataValidations count="7">
    <dataValidation type="list" allowBlank="1" showInputMessage="1" showErrorMessage="1" sqref="G28:K28" xr:uid="{00000000-0002-0000-0100-000000000000}">
      <formula1>"あり,なし"</formula1>
    </dataValidation>
    <dataValidation type="list" allowBlank="1" showInputMessage="1" showErrorMessage="1" sqref="K55:L55" xr:uid="{00000000-0002-0000-0100-000001000000}">
      <formula1>"配置,兼務,―"</formula1>
    </dataValidation>
    <dataValidation type="whole" operator="greaterThanOrEqual" allowBlank="1" showInputMessage="1" showErrorMessage="1" sqref="K44:L44" xr:uid="{00000000-0002-0000-0100-000002000000}">
      <formula1>0</formula1>
    </dataValidation>
    <dataValidation type="list" allowBlank="1" showInputMessage="1" showErrorMessage="1" sqref="K52:L52 K54:L54 K65:L65 K42:L43 K45:L46 K48:L48 K50:L50" xr:uid="{00000000-0002-0000-0100-000003000000}">
      <formula1>"○,―"</formula1>
    </dataValidation>
    <dataValidation type="list" allowBlank="1" showInputMessage="1" showErrorMessage="1" sqref="K53:L53" xr:uid="{00000000-0002-0000-0100-000004000000}">
      <formula1>"A,B,―"</formula1>
    </dataValidation>
    <dataValidation type="list" allowBlank="1" showInputMessage="1" showErrorMessage="1" sqref="V25:Z25" xr:uid="{00000000-0002-0000-0100-000005000000}">
      <formula1>"○,×"</formula1>
    </dataValidation>
    <dataValidation type="list" allowBlank="1" showInputMessage="1" showErrorMessage="1" sqref="K49:L49 L28:U28" xr:uid="{00000000-0002-0000-0100-000006000000}">
      <formula1>#REF!</formula1>
    </dataValidation>
  </dataValidations>
  <pageMargins left="0.7" right="0.7" top="0.75" bottom="0.75" header="0.3" footer="0.3"/>
  <pageSetup paperSize="9" scale="72" orientation="portrait" r:id="rId1"/>
  <rowBreaks count="1" manualBreakCount="1">
    <brk id="36" max="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Q59"/>
  <sheetViews>
    <sheetView view="pageBreakPreview" zoomScaleNormal="100" zoomScaleSheetLayoutView="100" workbookViewId="0">
      <selection activeCell="B1" sqref="B1:C1"/>
    </sheetView>
  </sheetViews>
  <sheetFormatPr defaultColWidth="9" defaultRowHeight="13.5"/>
  <cols>
    <col min="1" max="1" width="1" style="564" customWidth="1"/>
    <col min="2" max="25" width="3.625" style="564" customWidth="1"/>
    <col min="26" max="26" width="5.25" style="564" customWidth="1"/>
    <col min="27" max="27" width="3.625" style="564" customWidth="1"/>
    <col min="28" max="28" width="1" style="564" customWidth="1"/>
    <col min="29" max="16384" width="9" style="564"/>
  </cols>
  <sheetData>
    <row r="1" spans="1:43" ht="30" customHeight="1">
      <c r="B1" s="1217" t="s">
        <v>585</v>
      </c>
      <c r="C1" s="1217"/>
      <c r="D1" s="1218">
        <v>7</v>
      </c>
      <c r="E1" s="1218"/>
      <c r="F1" s="1217" t="s">
        <v>108</v>
      </c>
      <c r="G1" s="1217"/>
      <c r="H1" s="284"/>
      <c r="I1" s="1214" t="s">
        <v>658</v>
      </c>
      <c r="J1" s="1215"/>
      <c r="K1" s="1215"/>
      <c r="L1" s="1215"/>
      <c r="M1" s="1215"/>
      <c r="N1" s="1215"/>
      <c r="O1" s="1215"/>
      <c r="P1" s="1215"/>
      <c r="Q1" s="1215"/>
      <c r="R1" s="1215"/>
      <c r="S1" s="1215"/>
      <c r="T1" s="1215"/>
      <c r="U1" s="1215"/>
      <c r="V1" s="1215"/>
      <c r="W1" s="1215"/>
      <c r="X1" s="1215"/>
      <c r="Y1" s="1215"/>
      <c r="Z1" s="1215"/>
      <c r="AA1" s="1216"/>
    </row>
    <row r="2" spans="1:43" ht="14.25">
      <c r="B2" s="580"/>
      <c r="C2" s="580"/>
      <c r="D2" s="580"/>
      <c r="E2" s="580"/>
      <c r="F2" s="580"/>
      <c r="G2" s="580"/>
      <c r="H2" s="580"/>
      <c r="I2" s="580"/>
      <c r="J2" s="580"/>
      <c r="K2" s="580"/>
      <c r="L2" s="580"/>
      <c r="M2" s="580"/>
      <c r="N2" s="580"/>
      <c r="O2" s="580"/>
      <c r="P2" s="580"/>
      <c r="Q2" s="580"/>
      <c r="R2" s="1221" t="s">
        <v>585</v>
      </c>
      <c r="S2" s="1221"/>
      <c r="T2" s="581"/>
      <c r="U2" s="582" t="s">
        <v>63</v>
      </c>
      <c r="V2" s="583"/>
      <c r="W2" s="582" t="s">
        <v>61</v>
      </c>
      <c r="X2" s="583"/>
      <c r="Y2" s="582" t="s">
        <v>65</v>
      </c>
      <c r="Z2" s="1221" t="s">
        <v>67</v>
      </c>
      <c r="AA2" s="1221"/>
    </row>
    <row r="3" spans="1:43" ht="22.9" customHeight="1">
      <c r="B3" s="1219" t="s">
        <v>71</v>
      </c>
      <c r="C3" s="1219"/>
      <c r="D3" s="1219"/>
      <c r="E3" s="1219"/>
      <c r="F3" s="1219"/>
      <c r="G3" s="1219"/>
      <c r="H3" s="1219"/>
      <c r="I3" s="1219"/>
      <c r="J3" s="1219"/>
      <c r="K3" s="1219"/>
      <c r="L3" s="1219"/>
      <c r="M3" s="1219"/>
      <c r="N3" s="1219"/>
      <c r="O3" s="1219"/>
      <c r="P3" s="1219" t="s">
        <v>107</v>
      </c>
      <c r="Q3" s="1219"/>
      <c r="R3" s="1219"/>
      <c r="S3" s="1219"/>
      <c r="T3" s="1219"/>
      <c r="U3" s="1219"/>
      <c r="V3" s="1219"/>
      <c r="W3" s="1219"/>
      <c r="X3" s="1219"/>
      <c r="Y3" s="1219"/>
      <c r="Z3" s="1219"/>
      <c r="AA3" s="1219"/>
    </row>
    <row r="4" spans="1:43" ht="10.5" customHeight="1" thickBot="1">
      <c r="B4" s="1220"/>
      <c r="C4" s="1220"/>
      <c r="D4" s="1220"/>
      <c r="E4" s="1220"/>
      <c r="F4" s="1220"/>
      <c r="G4" s="1220"/>
      <c r="H4" s="1220"/>
      <c r="I4" s="1220"/>
      <c r="J4" s="1220"/>
      <c r="K4" s="1220"/>
      <c r="L4" s="1220"/>
      <c r="M4" s="1220"/>
      <c r="N4" s="1220"/>
      <c r="O4" s="1220"/>
      <c r="P4" s="1220"/>
      <c r="Q4" s="1220"/>
      <c r="R4" s="1220"/>
      <c r="S4" s="1220"/>
      <c r="T4" s="1220"/>
      <c r="U4" s="1220"/>
      <c r="V4" s="1220"/>
      <c r="W4" s="1220"/>
      <c r="X4" s="1220"/>
      <c r="Y4" s="1220"/>
      <c r="Z4" s="1220"/>
      <c r="AA4" s="1220"/>
    </row>
    <row r="5" spans="1:43" s="586" customFormat="1" ht="18" customHeight="1">
      <c r="A5" s="584"/>
      <c r="B5" s="1224" t="s">
        <v>679</v>
      </c>
      <c r="C5" s="1224"/>
      <c r="D5" s="1224"/>
      <c r="E5" s="1224"/>
      <c r="F5" s="1224"/>
      <c r="G5" s="1224"/>
      <c r="H5" s="1224"/>
      <c r="I5" s="1224"/>
      <c r="J5" s="1224"/>
      <c r="K5" s="1224"/>
      <c r="L5" s="1224"/>
      <c r="M5" s="1224"/>
      <c r="N5" s="1224"/>
      <c r="O5" s="1224"/>
      <c r="P5" s="1224"/>
      <c r="Q5" s="1224"/>
      <c r="R5" s="1224"/>
      <c r="S5" s="1224"/>
      <c r="T5" s="1224"/>
      <c r="U5" s="1224"/>
      <c r="V5" s="1224"/>
      <c r="W5" s="1224"/>
      <c r="X5" s="1224"/>
      <c r="Y5" s="1224"/>
      <c r="Z5" s="1224"/>
      <c r="AA5" s="585"/>
    </row>
    <row r="6" spans="1:43" s="586" customFormat="1" ht="53.25" customHeight="1">
      <c r="A6" s="587"/>
      <c r="B6" s="1225" t="s">
        <v>682</v>
      </c>
      <c r="C6" s="1225"/>
      <c r="D6" s="1225"/>
      <c r="E6" s="1225"/>
      <c r="F6" s="1225"/>
      <c r="G6" s="1225"/>
      <c r="H6" s="1225"/>
      <c r="I6" s="1225"/>
      <c r="J6" s="1225"/>
      <c r="K6" s="1225"/>
      <c r="L6" s="1225"/>
      <c r="M6" s="1225"/>
      <c r="N6" s="1225"/>
      <c r="O6" s="1225"/>
      <c r="P6" s="1225"/>
      <c r="Q6" s="1225"/>
      <c r="R6" s="1225"/>
      <c r="S6" s="1225"/>
      <c r="T6" s="1225"/>
      <c r="U6" s="1225"/>
      <c r="V6" s="1225"/>
      <c r="W6" s="1225"/>
      <c r="X6" s="1225"/>
      <c r="Y6" s="1225"/>
      <c r="Z6" s="1225"/>
      <c r="AA6" s="588"/>
    </row>
    <row r="7" spans="1:43" s="586" customFormat="1" ht="19.5" customHeight="1" thickBot="1">
      <c r="A7" s="589"/>
      <c r="B7" s="1226" t="s">
        <v>681</v>
      </c>
      <c r="C7" s="1227"/>
      <c r="D7" s="1227"/>
      <c r="E7" s="1227"/>
      <c r="F7" s="1227"/>
      <c r="G7" s="1227"/>
      <c r="H7" s="1227"/>
      <c r="I7" s="1227"/>
      <c r="J7" s="1227"/>
      <c r="K7" s="1227"/>
      <c r="L7" s="1227"/>
      <c r="M7" s="1227"/>
      <c r="N7" s="1227"/>
      <c r="O7" s="1227"/>
      <c r="P7" s="1227"/>
      <c r="Q7" s="1227"/>
      <c r="R7" s="1227"/>
      <c r="S7" s="1227"/>
      <c r="T7" s="1227"/>
      <c r="U7" s="1227"/>
      <c r="V7" s="1227"/>
      <c r="W7" s="1227"/>
      <c r="X7" s="1227"/>
      <c r="Y7" s="1227"/>
      <c r="Z7" s="1227"/>
      <c r="AA7" s="590"/>
    </row>
    <row r="8" spans="1:43" s="586" customFormat="1" ht="4.9000000000000004" customHeight="1">
      <c r="B8" s="591"/>
      <c r="C8" s="592"/>
      <c r="D8" s="592"/>
      <c r="E8" s="592"/>
      <c r="F8" s="592"/>
      <c r="G8" s="592"/>
      <c r="H8" s="592"/>
      <c r="I8" s="592"/>
      <c r="J8" s="592"/>
      <c r="K8" s="592"/>
      <c r="L8" s="592"/>
      <c r="M8" s="593"/>
      <c r="N8" s="593"/>
      <c r="O8" s="594"/>
      <c r="P8" s="594"/>
      <c r="Q8" s="594"/>
      <c r="R8" s="595"/>
      <c r="S8" s="595"/>
      <c r="T8" s="595"/>
      <c r="U8" s="595"/>
      <c r="V8" s="595"/>
      <c r="W8" s="595"/>
      <c r="X8" s="595"/>
      <c r="Y8" s="595"/>
      <c r="Z8" s="595"/>
      <c r="AA8" s="591"/>
      <c r="AB8" s="596"/>
      <c r="AC8" s="389"/>
      <c r="AD8" s="389"/>
      <c r="AE8" s="389"/>
      <c r="AF8" s="389"/>
      <c r="AG8" s="389"/>
      <c r="AH8" s="389"/>
      <c r="AI8" s="389"/>
      <c r="AJ8" s="389"/>
      <c r="AK8" s="389"/>
      <c r="AL8" s="389"/>
      <c r="AM8" s="389"/>
      <c r="AN8" s="389"/>
      <c r="AO8" s="389"/>
      <c r="AP8" s="389"/>
      <c r="AQ8" s="389"/>
    </row>
    <row r="9" spans="1:43" s="586" customFormat="1" ht="21" customHeight="1" thickBot="1">
      <c r="B9" s="506" t="s">
        <v>727</v>
      </c>
      <c r="C9" s="597"/>
      <c r="D9" s="597"/>
      <c r="E9" s="597"/>
      <c r="F9" s="597"/>
      <c r="G9" s="597"/>
      <c r="H9" s="597"/>
      <c r="I9" s="597"/>
      <c r="J9" s="597"/>
      <c r="K9" s="597"/>
      <c r="L9" s="597"/>
      <c r="M9" s="597"/>
      <c r="N9" s="597"/>
      <c r="O9" s="597"/>
      <c r="P9" s="597"/>
      <c r="Q9" s="597"/>
      <c r="R9" s="597"/>
      <c r="S9" s="597"/>
      <c r="T9" s="597"/>
      <c r="U9" s="597"/>
      <c r="V9" s="597"/>
      <c r="W9" s="597"/>
      <c r="X9" s="597"/>
      <c r="Y9" s="597"/>
      <c r="Z9" s="597"/>
      <c r="AA9" s="597"/>
    </row>
    <row r="10" spans="1:43" s="284" customFormat="1" ht="33" customHeight="1">
      <c r="A10" s="322"/>
      <c r="B10" s="598"/>
      <c r="C10" s="1230" t="s">
        <v>718</v>
      </c>
      <c r="D10" s="1230"/>
      <c r="E10" s="1230"/>
      <c r="F10" s="1230"/>
      <c r="G10" s="1230"/>
      <c r="H10" s="1230"/>
      <c r="I10" s="1230"/>
      <c r="J10" s="1230"/>
      <c r="K10" s="1230"/>
      <c r="L10" s="1230"/>
      <c r="M10" s="1230"/>
      <c r="N10" s="1230"/>
      <c r="O10" s="1230"/>
      <c r="P10" s="1230"/>
      <c r="Q10" s="1230"/>
      <c r="R10" s="1230"/>
      <c r="S10" s="1230"/>
      <c r="T10" s="1230"/>
      <c r="U10" s="1230"/>
      <c r="V10" s="1230"/>
      <c r="W10" s="1230"/>
      <c r="X10" s="1230"/>
      <c r="Y10" s="1230"/>
      <c r="Z10" s="1230"/>
      <c r="AA10" s="1231"/>
    </row>
    <row r="11" spans="1:43" s="284" customFormat="1" ht="33" customHeight="1">
      <c r="A11" s="322"/>
      <c r="B11" s="599"/>
      <c r="C11" s="1228" t="s">
        <v>729</v>
      </c>
      <c r="D11" s="1228"/>
      <c r="E11" s="1228"/>
      <c r="F11" s="1228"/>
      <c r="G11" s="1228"/>
      <c r="H11" s="1228"/>
      <c r="I11" s="1228"/>
      <c r="J11" s="1228"/>
      <c r="K11" s="1228"/>
      <c r="L11" s="1228"/>
      <c r="M11" s="1228"/>
      <c r="N11" s="1228"/>
      <c r="O11" s="1228"/>
      <c r="P11" s="1228"/>
      <c r="Q11" s="1228"/>
      <c r="R11" s="1228"/>
      <c r="S11" s="1228"/>
      <c r="T11" s="1228"/>
      <c r="U11" s="1228"/>
      <c r="V11" s="1228"/>
      <c r="W11" s="1228"/>
      <c r="X11" s="1228"/>
      <c r="Y11" s="1228"/>
      <c r="Z11" s="1228"/>
      <c r="AA11" s="1229"/>
    </row>
    <row r="12" spans="1:43" s="284" customFormat="1" ht="33" customHeight="1">
      <c r="A12" s="322"/>
      <c r="B12" s="599"/>
      <c r="C12" s="1228" t="s">
        <v>795</v>
      </c>
      <c r="D12" s="1228"/>
      <c r="E12" s="1228"/>
      <c r="F12" s="1228"/>
      <c r="G12" s="1228"/>
      <c r="H12" s="1228"/>
      <c r="I12" s="1228"/>
      <c r="J12" s="1228"/>
      <c r="K12" s="1228"/>
      <c r="L12" s="1228"/>
      <c r="M12" s="1228"/>
      <c r="N12" s="1228"/>
      <c r="O12" s="1228"/>
      <c r="P12" s="1228"/>
      <c r="Q12" s="1228"/>
      <c r="R12" s="1228"/>
      <c r="S12" s="1228"/>
      <c r="T12" s="1228"/>
      <c r="U12" s="1228"/>
      <c r="V12" s="1228"/>
      <c r="W12" s="1228"/>
      <c r="X12" s="1228"/>
      <c r="Y12" s="1228"/>
      <c r="Z12" s="1228"/>
      <c r="AA12" s="1229"/>
      <c r="AB12" s="586"/>
    </row>
    <row r="13" spans="1:43" s="284" customFormat="1" ht="33" customHeight="1">
      <c r="A13" s="322"/>
      <c r="B13" s="599"/>
      <c r="C13" s="1228" t="s">
        <v>717</v>
      </c>
      <c r="D13" s="1228"/>
      <c r="E13" s="1228"/>
      <c r="F13" s="1228"/>
      <c r="G13" s="1228"/>
      <c r="H13" s="1228"/>
      <c r="I13" s="1228"/>
      <c r="J13" s="1228"/>
      <c r="K13" s="1228"/>
      <c r="L13" s="1228"/>
      <c r="M13" s="1228"/>
      <c r="N13" s="1228"/>
      <c r="O13" s="1228"/>
      <c r="P13" s="1228"/>
      <c r="Q13" s="1228"/>
      <c r="R13" s="1228"/>
      <c r="S13" s="1228"/>
      <c r="T13" s="1228"/>
      <c r="U13" s="1228"/>
      <c r="V13" s="1228"/>
      <c r="W13" s="1228"/>
      <c r="X13" s="1228"/>
      <c r="Y13" s="1228"/>
      <c r="Z13" s="1228"/>
      <c r="AA13" s="1229"/>
      <c r="AB13" s="586"/>
    </row>
    <row r="14" spans="1:43" s="284" customFormat="1" ht="18" customHeight="1" thickBot="1">
      <c r="A14" s="322"/>
      <c r="B14" s="600"/>
      <c r="C14" s="1222" t="s">
        <v>796</v>
      </c>
      <c r="D14" s="1222"/>
      <c r="E14" s="1222"/>
      <c r="F14" s="1222"/>
      <c r="G14" s="1222"/>
      <c r="H14" s="1222"/>
      <c r="I14" s="1222"/>
      <c r="J14" s="1222"/>
      <c r="K14" s="1222"/>
      <c r="L14" s="1222"/>
      <c r="M14" s="1222"/>
      <c r="N14" s="1222"/>
      <c r="O14" s="1222"/>
      <c r="P14" s="1222"/>
      <c r="Q14" s="1222"/>
      <c r="R14" s="1222"/>
      <c r="S14" s="1222"/>
      <c r="T14" s="1222"/>
      <c r="U14" s="1222"/>
      <c r="V14" s="1222"/>
      <c r="W14" s="1222"/>
      <c r="X14" s="1222"/>
      <c r="Y14" s="1222"/>
      <c r="Z14" s="1222"/>
      <c r="AA14" s="1223"/>
      <c r="AB14" s="586"/>
    </row>
    <row r="15" spans="1:43" ht="4.5" customHeight="1">
      <c r="B15" s="1220"/>
      <c r="C15" s="1220"/>
      <c r="D15" s="1220"/>
      <c r="E15" s="1220"/>
      <c r="F15" s="1220"/>
      <c r="G15" s="1220"/>
      <c r="H15" s="1220"/>
      <c r="I15" s="1220"/>
      <c r="J15" s="1220"/>
      <c r="K15" s="1220"/>
      <c r="L15" s="1220"/>
      <c r="M15" s="1220"/>
      <c r="N15" s="1220"/>
      <c r="O15" s="1220"/>
      <c r="P15" s="1220"/>
      <c r="Q15" s="1220"/>
      <c r="R15" s="1220"/>
      <c r="S15" s="1220"/>
      <c r="T15" s="1220"/>
      <c r="U15" s="1220"/>
      <c r="V15" s="1220"/>
      <c r="W15" s="1220"/>
      <c r="X15" s="1220"/>
      <c r="Y15" s="1220"/>
      <c r="Z15" s="1220"/>
      <c r="AA15" s="1220"/>
    </row>
    <row r="16" spans="1:43" ht="21" customHeight="1" thickBot="1">
      <c r="B16" s="506" t="s">
        <v>683</v>
      </c>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284"/>
    </row>
    <row r="17" spans="1:28" ht="15.75" customHeight="1">
      <c r="B17" s="1249" t="s">
        <v>617</v>
      </c>
      <c r="C17" s="1250"/>
      <c r="D17" s="1250"/>
      <c r="E17" s="1250"/>
      <c r="F17" s="1251"/>
      <c r="G17" s="601" t="s">
        <v>706</v>
      </c>
      <c r="H17" s="602"/>
      <c r="I17" s="602"/>
      <c r="J17" s="602"/>
      <c r="K17" s="602"/>
      <c r="L17" s="602"/>
      <c r="M17" s="602"/>
      <c r="N17" s="602"/>
      <c r="O17" s="602"/>
      <c r="P17" s="602"/>
      <c r="Q17" s="602"/>
      <c r="R17" s="602"/>
      <c r="S17" s="603"/>
      <c r="T17" s="1282" t="s">
        <v>708</v>
      </c>
      <c r="U17" s="1283"/>
      <c r="V17" s="1283"/>
      <c r="W17" s="1283"/>
      <c r="X17" s="1283"/>
      <c r="Y17" s="1283"/>
      <c r="Z17" s="1283"/>
      <c r="AA17" s="1284"/>
    </row>
    <row r="18" spans="1:28" ht="30" customHeight="1">
      <c r="B18" s="1252"/>
      <c r="C18" s="1253"/>
      <c r="D18" s="1253"/>
      <c r="E18" s="1253"/>
      <c r="F18" s="1254"/>
      <c r="G18" s="1279"/>
      <c r="H18" s="1280"/>
      <c r="I18" s="1280"/>
      <c r="J18" s="1280"/>
      <c r="K18" s="1280"/>
      <c r="L18" s="1280"/>
      <c r="M18" s="1280"/>
      <c r="N18" s="1280"/>
      <c r="O18" s="1280"/>
      <c r="P18" s="1280"/>
      <c r="Q18" s="1280"/>
      <c r="R18" s="1280"/>
      <c r="S18" s="1281"/>
      <c r="T18" s="1276"/>
      <c r="U18" s="1277"/>
      <c r="V18" s="1277"/>
      <c r="W18" s="1277"/>
      <c r="X18" s="1277"/>
      <c r="Y18" s="1277"/>
      <c r="Z18" s="1277"/>
      <c r="AA18" s="1278"/>
    </row>
    <row r="19" spans="1:28" ht="15.75" customHeight="1">
      <c r="B19" s="1243" t="s">
        <v>618</v>
      </c>
      <c r="C19" s="1244"/>
      <c r="D19" s="1244"/>
      <c r="E19" s="1244"/>
      <c r="F19" s="1245"/>
      <c r="G19" s="604" t="s">
        <v>705</v>
      </c>
      <c r="H19" s="605"/>
      <c r="I19" s="605"/>
      <c r="J19" s="605"/>
      <c r="K19" s="605"/>
      <c r="L19" s="605"/>
      <c r="M19" s="605"/>
      <c r="N19" s="605"/>
      <c r="O19" s="605"/>
      <c r="P19" s="605"/>
      <c r="Q19" s="605"/>
      <c r="R19" s="605"/>
      <c r="S19" s="605"/>
      <c r="T19" s="1273" t="s">
        <v>708</v>
      </c>
      <c r="U19" s="1274"/>
      <c r="V19" s="1274"/>
      <c r="W19" s="1274"/>
      <c r="X19" s="1274"/>
      <c r="Y19" s="1274"/>
      <c r="Z19" s="1274"/>
      <c r="AA19" s="1275"/>
    </row>
    <row r="20" spans="1:28" ht="30" customHeight="1">
      <c r="B20" s="1246"/>
      <c r="C20" s="1247"/>
      <c r="D20" s="1247"/>
      <c r="E20" s="1247"/>
      <c r="F20" s="1248"/>
      <c r="G20" s="1255"/>
      <c r="H20" s="1256"/>
      <c r="I20" s="1256"/>
      <c r="J20" s="1256"/>
      <c r="K20" s="1256"/>
      <c r="L20" s="1256"/>
      <c r="M20" s="1256"/>
      <c r="N20" s="1256"/>
      <c r="O20" s="1256"/>
      <c r="P20" s="1256"/>
      <c r="Q20" s="1256"/>
      <c r="R20" s="1256"/>
      <c r="S20" s="1257"/>
      <c r="T20" s="1276"/>
      <c r="U20" s="1277"/>
      <c r="V20" s="1277"/>
      <c r="W20" s="1277"/>
      <c r="X20" s="1277"/>
      <c r="Y20" s="1277"/>
      <c r="Z20" s="1277"/>
      <c r="AA20" s="1278"/>
    </row>
    <row r="21" spans="1:28" ht="12.75" customHeight="1">
      <c r="B21" s="1261" t="s">
        <v>704</v>
      </c>
      <c r="C21" s="1262"/>
      <c r="D21" s="1262"/>
      <c r="E21" s="1262"/>
      <c r="F21" s="1263"/>
      <c r="G21" s="604" t="s">
        <v>707</v>
      </c>
      <c r="H21" s="605"/>
      <c r="I21" s="605"/>
      <c r="J21" s="605"/>
      <c r="K21" s="605"/>
      <c r="L21" s="605"/>
      <c r="M21" s="605"/>
      <c r="N21" s="605"/>
      <c r="O21" s="605"/>
      <c r="P21" s="605"/>
      <c r="Q21" s="605"/>
      <c r="R21" s="605"/>
      <c r="S21" s="606"/>
      <c r="T21" s="607" t="s">
        <v>709</v>
      </c>
      <c r="U21" s="608"/>
      <c r="V21" s="608"/>
      <c r="W21" s="608"/>
      <c r="X21" s="608"/>
      <c r="Y21" s="608"/>
      <c r="Z21" s="608"/>
      <c r="AA21" s="609"/>
    </row>
    <row r="22" spans="1:28" ht="17.25" customHeight="1">
      <c r="B22" s="1264"/>
      <c r="C22" s="1265"/>
      <c r="D22" s="1265"/>
      <c r="E22" s="1265"/>
      <c r="F22" s="1266"/>
      <c r="G22" s="1270"/>
      <c r="H22" s="1271"/>
      <c r="I22" s="1271"/>
      <c r="J22" s="1271"/>
      <c r="K22" s="1271"/>
      <c r="L22" s="1271"/>
      <c r="M22" s="1271"/>
      <c r="N22" s="1271"/>
      <c r="O22" s="1271"/>
      <c r="P22" s="1271"/>
      <c r="Q22" s="1271"/>
      <c r="R22" s="1271"/>
      <c r="S22" s="1272"/>
      <c r="T22" s="1288"/>
      <c r="U22" s="1289"/>
      <c r="V22" s="1289"/>
      <c r="W22" s="1289"/>
      <c r="X22" s="1289"/>
      <c r="Y22" s="1289"/>
      <c r="Z22" s="1289"/>
      <c r="AA22" s="1290"/>
    </row>
    <row r="23" spans="1:28" ht="12.75" customHeight="1">
      <c r="B23" s="1264"/>
      <c r="C23" s="1265"/>
      <c r="D23" s="1265"/>
      <c r="E23" s="1265"/>
      <c r="F23" s="1266"/>
      <c r="G23" s="610" t="s">
        <v>706</v>
      </c>
      <c r="H23" s="611"/>
      <c r="I23" s="611"/>
      <c r="J23" s="611"/>
      <c r="K23" s="611"/>
      <c r="L23" s="611"/>
      <c r="M23" s="611"/>
      <c r="N23" s="611"/>
      <c r="O23" s="611"/>
      <c r="P23" s="611"/>
      <c r="Q23" s="611"/>
      <c r="R23" s="611"/>
      <c r="S23" s="612"/>
      <c r="T23" s="613" t="s">
        <v>710</v>
      </c>
      <c r="U23" s="614"/>
      <c r="V23" s="614"/>
      <c r="W23" s="614"/>
      <c r="X23" s="614"/>
      <c r="Y23" s="614"/>
      <c r="Z23" s="614"/>
      <c r="AA23" s="615"/>
    </row>
    <row r="24" spans="1:28" ht="17.25" customHeight="1" thickBot="1">
      <c r="B24" s="1267"/>
      <c r="C24" s="1268"/>
      <c r="D24" s="1268"/>
      <c r="E24" s="1268"/>
      <c r="F24" s="1269"/>
      <c r="G24" s="1285"/>
      <c r="H24" s="1286"/>
      <c r="I24" s="1286"/>
      <c r="J24" s="1286"/>
      <c r="K24" s="1286"/>
      <c r="L24" s="1286"/>
      <c r="M24" s="1286"/>
      <c r="N24" s="1286"/>
      <c r="O24" s="1286"/>
      <c r="P24" s="1286"/>
      <c r="Q24" s="1286"/>
      <c r="R24" s="1286"/>
      <c r="S24" s="1287"/>
      <c r="T24" s="1258"/>
      <c r="U24" s="1259"/>
      <c r="V24" s="1259"/>
      <c r="W24" s="1259"/>
      <c r="X24" s="1259"/>
      <c r="Y24" s="1259"/>
      <c r="Z24" s="1259"/>
      <c r="AA24" s="1260"/>
    </row>
    <row r="25" spans="1:28" ht="21" customHeight="1">
      <c r="B25" s="616" t="s">
        <v>594</v>
      </c>
      <c r="C25" s="1232" t="s">
        <v>659</v>
      </c>
      <c r="D25" s="1232"/>
      <c r="E25" s="1232"/>
      <c r="F25" s="1232"/>
      <c r="G25" s="1233"/>
      <c r="H25" s="1233"/>
      <c r="I25" s="1233"/>
      <c r="J25" s="1233"/>
      <c r="K25" s="1232"/>
      <c r="L25" s="1232"/>
      <c r="M25" s="1232"/>
      <c r="N25" s="1232"/>
      <c r="O25" s="1232"/>
      <c r="P25" s="1232"/>
      <c r="Q25" s="1232"/>
      <c r="R25" s="1232"/>
      <c r="S25" s="1232"/>
      <c r="T25" s="1232"/>
      <c r="U25" s="1232"/>
      <c r="V25" s="1232"/>
      <c r="W25" s="1232"/>
      <c r="X25" s="1232"/>
      <c r="Y25" s="1232"/>
      <c r="Z25" s="1232"/>
      <c r="AA25" s="1232"/>
    </row>
    <row r="26" spans="1:28" ht="21" customHeight="1">
      <c r="B26" s="1241" t="s">
        <v>684</v>
      </c>
      <c r="C26" s="1241"/>
      <c r="D26" s="1241"/>
      <c r="E26" s="1241"/>
      <c r="F26" s="1241"/>
      <c r="G26" s="1241"/>
      <c r="H26" s="1241"/>
      <c r="I26" s="1241"/>
      <c r="J26" s="1241"/>
      <c r="K26" s="1241"/>
      <c r="L26" s="1241"/>
      <c r="M26" s="1241"/>
      <c r="N26" s="1241"/>
      <c r="O26" s="1241"/>
      <c r="P26" s="1241"/>
      <c r="Q26" s="1241"/>
      <c r="R26" s="1241"/>
      <c r="S26" s="1241"/>
      <c r="T26" s="1241"/>
      <c r="U26" s="1241"/>
      <c r="V26" s="1241"/>
      <c r="W26" s="1241"/>
      <c r="X26" s="1241"/>
      <c r="Y26" s="1241"/>
      <c r="Z26" s="1241"/>
      <c r="AA26" s="1241"/>
    </row>
    <row r="27" spans="1:28" ht="21" customHeight="1">
      <c r="B27" s="1234" t="s">
        <v>309</v>
      </c>
      <c r="C27" s="1234"/>
      <c r="D27" s="1234"/>
      <c r="E27" s="1234"/>
      <c r="F27" s="1234"/>
      <c r="G27" s="1234"/>
      <c r="H27" s="1234"/>
      <c r="I27" s="1234"/>
      <c r="J27" s="1234"/>
      <c r="K27" s="1234"/>
      <c r="L27" s="1234"/>
      <c r="M27" s="1234"/>
      <c r="N27" s="1234"/>
      <c r="O27" s="1234"/>
      <c r="P27" s="1234"/>
      <c r="Q27" s="1234"/>
      <c r="R27" s="1234"/>
      <c r="S27" s="1234"/>
      <c r="T27" s="1234"/>
      <c r="U27" s="1234"/>
      <c r="V27" s="1234"/>
      <c r="W27" s="1234"/>
      <c r="X27" s="1234"/>
      <c r="Y27" s="1234"/>
      <c r="Z27" s="1234"/>
      <c r="AA27" s="1234"/>
    </row>
    <row r="28" spans="1:28" ht="21" customHeight="1" thickBot="1">
      <c r="B28" s="1242" t="s">
        <v>638</v>
      </c>
      <c r="C28" s="1242"/>
      <c r="D28" s="1242"/>
      <c r="E28" s="1242"/>
      <c r="F28" s="1242"/>
      <c r="G28" s="1242"/>
      <c r="H28" s="1242"/>
      <c r="I28" s="1242"/>
      <c r="J28" s="1242"/>
      <c r="K28" s="1242"/>
      <c r="L28" s="1242"/>
      <c r="M28" s="1242"/>
      <c r="N28" s="1242"/>
      <c r="O28" s="1242"/>
      <c r="P28" s="1242"/>
      <c r="Q28" s="1242"/>
      <c r="R28" s="1242"/>
      <c r="S28" s="1242"/>
      <c r="T28" s="1242"/>
      <c r="U28" s="1242"/>
      <c r="V28" s="1242"/>
      <c r="W28" s="1242"/>
      <c r="X28" s="1242"/>
      <c r="Y28" s="1242"/>
      <c r="Z28" s="1242"/>
      <c r="AA28" s="1242"/>
    </row>
    <row r="29" spans="1:28" ht="27.75" customHeight="1" thickBot="1">
      <c r="B29" s="1238" t="s">
        <v>64</v>
      </c>
      <c r="C29" s="1239"/>
      <c r="D29" s="1239"/>
      <c r="E29" s="1239"/>
      <c r="F29" s="1240"/>
      <c r="G29" s="1235" t="s">
        <v>98</v>
      </c>
      <c r="H29" s="1236"/>
      <c r="I29" s="1236"/>
      <c r="J29" s="1236"/>
      <c r="K29" s="1236"/>
      <c r="L29" s="1236"/>
      <c r="M29" s="1236"/>
      <c r="N29" s="1236"/>
      <c r="O29" s="1236"/>
      <c r="P29" s="1236"/>
      <c r="Q29" s="1236"/>
      <c r="R29" s="1236"/>
      <c r="S29" s="1236"/>
      <c r="T29" s="1236"/>
      <c r="U29" s="1236"/>
      <c r="V29" s="1236"/>
      <c r="W29" s="1236"/>
      <c r="X29" s="1236"/>
      <c r="Y29" s="1236"/>
      <c r="Z29" s="1236"/>
      <c r="AA29" s="1237"/>
    </row>
    <row r="30" spans="1:28" ht="27.75" customHeight="1" thickTop="1">
      <c r="B30" s="1156" t="s">
        <v>619</v>
      </c>
      <c r="C30" s="1157"/>
      <c r="D30" s="1157"/>
      <c r="E30" s="1157"/>
      <c r="F30" s="1158"/>
      <c r="G30" s="617" t="s">
        <v>113</v>
      </c>
      <c r="H30" s="618" t="s">
        <v>373</v>
      </c>
      <c r="I30" s="619"/>
      <c r="J30" s="620"/>
      <c r="K30" s="620"/>
      <c r="L30" s="620"/>
      <c r="M30" s="620"/>
      <c r="N30" s="621"/>
      <c r="O30" s="617" t="s">
        <v>113</v>
      </c>
      <c r="P30" s="618" t="s">
        <v>374</v>
      </c>
      <c r="Q30" s="622"/>
      <c r="R30" s="622"/>
      <c r="S30" s="621"/>
      <c r="T30" s="622"/>
      <c r="U30" s="617" t="s">
        <v>113</v>
      </c>
      <c r="V30" s="618" t="s">
        <v>375</v>
      </c>
      <c r="W30" s="622"/>
      <c r="X30" s="622"/>
      <c r="Y30" s="622"/>
      <c r="Z30" s="622"/>
      <c r="AA30" s="623"/>
    </row>
    <row r="31" spans="1:28" ht="27.75" customHeight="1">
      <c r="A31" s="624"/>
      <c r="B31" s="1159"/>
      <c r="C31" s="1160"/>
      <c r="D31" s="1160"/>
      <c r="E31" s="1160"/>
      <c r="F31" s="1161"/>
      <c r="G31" s="625" t="s">
        <v>113</v>
      </c>
      <c r="H31" s="626" t="s">
        <v>377</v>
      </c>
      <c r="I31" s="627"/>
      <c r="J31" s="628"/>
      <c r="K31" s="627"/>
      <c r="L31" s="627"/>
      <c r="M31" s="627"/>
      <c r="N31" s="65" t="s">
        <v>113</v>
      </c>
      <c r="O31" s="629" t="s">
        <v>376</v>
      </c>
      <c r="P31" s="630"/>
      <c r="Q31" s="630"/>
      <c r="R31" s="630"/>
      <c r="S31" s="631"/>
      <c r="T31" s="65" t="s">
        <v>113</v>
      </c>
      <c r="U31" s="632" t="s">
        <v>378</v>
      </c>
      <c r="V31" s="633"/>
      <c r="W31" s="633"/>
      <c r="X31" s="633"/>
      <c r="Y31" s="633"/>
      <c r="Z31" s="633"/>
      <c r="AA31" s="634"/>
      <c r="AB31" s="624"/>
    </row>
    <row r="32" spans="1:28" ht="20.25" customHeight="1">
      <c r="A32" s="624"/>
      <c r="B32" s="1153" t="s">
        <v>595</v>
      </c>
      <c r="C32" s="1154"/>
      <c r="D32" s="1154"/>
      <c r="E32" s="1154"/>
      <c r="F32" s="1155"/>
      <c r="G32" s="62" t="s">
        <v>113</v>
      </c>
      <c r="H32" s="1176" t="s">
        <v>56</v>
      </c>
      <c r="I32" s="1176"/>
      <c r="J32" s="586"/>
      <c r="K32" s="635"/>
      <c r="L32" s="635"/>
      <c r="M32" s="64" t="s">
        <v>113</v>
      </c>
      <c r="N32" s="1176" t="s">
        <v>25</v>
      </c>
      <c r="O32" s="1176"/>
      <c r="P32" s="636"/>
      <c r="Q32" s="636"/>
      <c r="R32" s="636"/>
      <c r="S32" s="636"/>
      <c r="T32" s="636"/>
      <c r="U32" s="636"/>
      <c r="V32" s="636"/>
      <c r="W32" s="636"/>
      <c r="X32" s="636"/>
      <c r="Y32" s="636"/>
      <c r="Z32" s="636"/>
      <c r="AA32" s="637"/>
      <c r="AB32" s="624"/>
    </row>
    <row r="33" spans="1:28" ht="20.25" customHeight="1">
      <c r="A33" s="624"/>
      <c r="B33" s="1203" t="s">
        <v>597</v>
      </c>
      <c r="C33" s="1204"/>
      <c r="D33" s="1204"/>
      <c r="E33" s="1204"/>
      <c r="F33" s="1205"/>
      <c r="G33" s="1173" t="s">
        <v>588</v>
      </c>
      <c r="H33" s="1174"/>
      <c r="I33" s="1174"/>
      <c r="J33" s="1174"/>
      <c r="K33" s="1174"/>
      <c r="L33" s="1174"/>
      <c r="M33" s="1175"/>
      <c r="N33" s="1170"/>
      <c r="O33" s="1171"/>
      <c r="P33" s="1171"/>
      <c r="Q33" s="1171"/>
      <c r="R33" s="1171"/>
      <c r="S33" s="1171"/>
      <c r="T33" s="1171"/>
      <c r="U33" s="1171"/>
      <c r="V33" s="1171"/>
      <c r="W33" s="1171"/>
      <c r="X33" s="1171"/>
      <c r="Y33" s="1171"/>
      <c r="Z33" s="1171"/>
      <c r="AA33" s="1172"/>
      <c r="AB33" s="624"/>
    </row>
    <row r="34" spans="1:28" ht="20.25" customHeight="1">
      <c r="A34" s="624"/>
      <c r="B34" s="1206"/>
      <c r="C34" s="1207"/>
      <c r="D34" s="1207"/>
      <c r="E34" s="1207"/>
      <c r="F34" s="1208"/>
      <c r="G34" s="1165" t="s">
        <v>589</v>
      </c>
      <c r="H34" s="1166"/>
      <c r="I34" s="1166"/>
      <c r="J34" s="1166"/>
      <c r="K34" s="1166"/>
      <c r="L34" s="1166"/>
      <c r="M34" s="1167"/>
      <c r="N34" s="1168" t="s">
        <v>142</v>
      </c>
      <c r="O34" s="1169"/>
      <c r="P34" s="638"/>
      <c r="Q34" s="639" t="s">
        <v>63</v>
      </c>
      <c r="R34" s="638"/>
      <c r="S34" s="639" t="s">
        <v>61</v>
      </c>
      <c r="T34" s="638"/>
      <c r="U34" s="639" t="s">
        <v>65</v>
      </c>
      <c r="V34" s="640"/>
      <c r="W34" s="640"/>
      <c r="X34" s="641"/>
      <c r="Y34" s="641"/>
      <c r="Z34" s="641"/>
      <c r="AA34" s="642"/>
      <c r="AB34" s="624"/>
    </row>
    <row r="35" spans="1:28" ht="20.25" customHeight="1">
      <c r="A35" s="624"/>
      <c r="B35" s="1206"/>
      <c r="C35" s="1207"/>
      <c r="D35" s="1207"/>
      <c r="E35" s="1207"/>
      <c r="F35" s="1208"/>
      <c r="G35" s="1165" t="s">
        <v>590</v>
      </c>
      <c r="H35" s="1166"/>
      <c r="I35" s="1166"/>
      <c r="J35" s="1166"/>
      <c r="K35" s="1166"/>
      <c r="L35" s="1166"/>
      <c r="M35" s="1167"/>
      <c r="N35" s="542" t="s">
        <v>113</v>
      </c>
      <c r="O35" s="444" t="s">
        <v>591</v>
      </c>
      <c r="P35" s="643"/>
      <c r="Q35" s="643"/>
      <c r="R35" s="643"/>
      <c r="S35" s="542" t="s">
        <v>113</v>
      </c>
      <c r="T35" s="1213" t="s">
        <v>592</v>
      </c>
      <c r="U35" s="1213"/>
      <c r="V35" s="643"/>
      <c r="W35" s="542" t="s">
        <v>113</v>
      </c>
      <c r="X35" s="444" t="s">
        <v>47</v>
      </c>
      <c r="Y35" s="643"/>
      <c r="Z35" s="643"/>
      <c r="AA35" s="644"/>
      <c r="AB35" s="624"/>
    </row>
    <row r="36" spans="1:28" ht="20.25" customHeight="1">
      <c r="A36" s="624"/>
      <c r="B36" s="1206"/>
      <c r="C36" s="1207"/>
      <c r="D36" s="1207"/>
      <c r="E36" s="1207"/>
      <c r="F36" s="1208"/>
      <c r="G36" s="1210" t="s">
        <v>593</v>
      </c>
      <c r="H36" s="1211"/>
      <c r="I36" s="1211"/>
      <c r="J36" s="1211"/>
      <c r="K36" s="1211"/>
      <c r="L36" s="1211"/>
      <c r="M36" s="1212"/>
      <c r="N36" s="1168"/>
      <c r="O36" s="1169"/>
      <c r="P36" s="1169"/>
      <c r="Q36" s="1169"/>
      <c r="R36" s="1169"/>
      <c r="S36" s="1169"/>
      <c r="T36" s="1169"/>
      <c r="U36" s="1169"/>
      <c r="V36" s="1169"/>
      <c r="W36" s="1169"/>
      <c r="X36" s="1169"/>
      <c r="Y36" s="1169"/>
      <c r="Z36" s="1169"/>
      <c r="AA36" s="1209"/>
      <c r="AB36" s="624"/>
    </row>
    <row r="37" spans="1:28" ht="20.25" customHeight="1">
      <c r="A37" s="624"/>
      <c r="B37" s="1206"/>
      <c r="C37" s="1207"/>
      <c r="D37" s="1207"/>
      <c r="E37" s="1207"/>
      <c r="F37" s="1208"/>
      <c r="G37" s="1165" t="s">
        <v>621</v>
      </c>
      <c r="H37" s="1166"/>
      <c r="I37" s="1166"/>
      <c r="J37" s="1166"/>
      <c r="K37" s="1166"/>
      <c r="L37" s="1166"/>
      <c r="M37" s="1167"/>
      <c r="N37" s="1168" t="s">
        <v>142</v>
      </c>
      <c r="O37" s="1169"/>
      <c r="P37" s="638"/>
      <c r="Q37" s="639" t="s">
        <v>63</v>
      </c>
      <c r="R37" s="638"/>
      <c r="S37" s="639" t="s">
        <v>61</v>
      </c>
      <c r="T37" s="638"/>
      <c r="U37" s="639" t="s">
        <v>65</v>
      </c>
      <c r="V37" s="640"/>
      <c r="W37" s="640"/>
      <c r="X37" s="641"/>
      <c r="Y37" s="641"/>
      <c r="Z37" s="641"/>
      <c r="AA37" s="642"/>
      <c r="AB37" s="624"/>
    </row>
    <row r="38" spans="1:28" ht="20.25" customHeight="1">
      <c r="A38" s="624"/>
      <c r="B38" s="1206"/>
      <c r="C38" s="1207"/>
      <c r="D38" s="1207"/>
      <c r="E38" s="1207"/>
      <c r="F38" s="1208"/>
      <c r="G38" s="1200" t="s">
        <v>590</v>
      </c>
      <c r="H38" s="1201"/>
      <c r="I38" s="1201"/>
      <c r="J38" s="1201"/>
      <c r="K38" s="1201"/>
      <c r="L38" s="1201"/>
      <c r="M38" s="1202"/>
      <c r="N38" s="65" t="s">
        <v>113</v>
      </c>
      <c r="O38" s="574" t="s">
        <v>591</v>
      </c>
      <c r="P38" s="645"/>
      <c r="Q38" s="645"/>
      <c r="R38" s="645"/>
      <c r="S38" s="65" t="s">
        <v>113</v>
      </c>
      <c r="T38" s="1199" t="s">
        <v>592</v>
      </c>
      <c r="U38" s="1199"/>
      <c r="V38" s="645"/>
      <c r="W38" s="65" t="s">
        <v>113</v>
      </c>
      <c r="X38" s="574" t="s">
        <v>47</v>
      </c>
      <c r="Y38" s="645"/>
      <c r="Z38" s="645"/>
      <c r="AA38" s="646"/>
      <c r="AB38" s="624"/>
    </row>
    <row r="39" spans="1:28" ht="20.25" customHeight="1">
      <c r="A39" s="624"/>
      <c r="B39" s="1196" t="s">
        <v>587</v>
      </c>
      <c r="C39" s="1197"/>
      <c r="D39" s="1197"/>
      <c r="E39" s="1197"/>
      <c r="F39" s="1197"/>
      <c r="G39" s="1197"/>
      <c r="H39" s="1197"/>
      <c r="I39" s="1197"/>
      <c r="J39" s="1197"/>
      <c r="K39" s="1197"/>
      <c r="L39" s="1197"/>
      <c r="M39" s="1197"/>
      <c r="N39" s="1197"/>
      <c r="O39" s="1197"/>
      <c r="P39" s="1197"/>
      <c r="Q39" s="1197"/>
      <c r="R39" s="1197"/>
      <c r="S39" s="1197"/>
      <c r="T39" s="1197"/>
      <c r="U39" s="1197"/>
      <c r="V39" s="1197"/>
      <c r="W39" s="1197"/>
      <c r="X39" s="1197"/>
      <c r="Y39" s="1197"/>
      <c r="Z39" s="1197"/>
      <c r="AA39" s="1198"/>
      <c r="AB39" s="624"/>
    </row>
    <row r="40" spans="1:28" ht="27.75" customHeight="1">
      <c r="A40" s="624"/>
      <c r="B40" s="1153" t="s">
        <v>93</v>
      </c>
      <c r="C40" s="1154"/>
      <c r="D40" s="1154"/>
      <c r="E40" s="1154"/>
      <c r="F40" s="1155"/>
      <c r="G40" s="1193" t="s">
        <v>310</v>
      </c>
      <c r="H40" s="1194"/>
      <c r="I40" s="1194"/>
      <c r="J40" s="1194"/>
      <c r="K40" s="1194"/>
      <c r="L40" s="1194"/>
      <c r="M40" s="1195"/>
      <c r="N40" s="1191"/>
      <c r="O40" s="1192"/>
      <c r="P40" s="1192"/>
      <c r="Q40" s="1192"/>
      <c r="R40" s="1192"/>
      <c r="S40" s="1192"/>
      <c r="T40" s="647" t="s">
        <v>192</v>
      </c>
      <c r="U40" s="648"/>
      <c r="V40" s="648"/>
      <c r="W40" s="648"/>
      <c r="X40" s="648"/>
      <c r="Y40" s="648"/>
      <c r="Z40" s="648"/>
      <c r="AA40" s="649"/>
      <c r="AB40" s="624"/>
    </row>
    <row r="41" spans="1:28" ht="27.75" customHeight="1">
      <c r="A41" s="624"/>
      <c r="B41" s="1162"/>
      <c r="C41" s="1163"/>
      <c r="D41" s="1163"/>
      <c r="E41" s="1163"/>
      <c r="F41" s="1164"/>
      <c r="G41" s="1149" t="s">
        <v>639</v>
      </c>
      <c r="H41" s="1150"/>
      <c r="I41" s="1150"/>
      <c r="J41" s="1150"/>
      <c r="K41" s="1150"/>
      <c r="L41" s="1150"/>
      <c r="M41" s="1151"/>
      <c r="N41" s="62" t="s">
        <v>113</v>
      </c>
      <c r="O41" s="1152" t="s">
        <v>13</v>
      </c>
      <c r="P41" s="1152"/>
      <c r="Q41" s="650"/>
      <c r="R41" s="650"/>
      <c r="S41" s="650"/>
      <c r="T41" s="651" t="s">
        <v>113</v>
      </c>
      <c r="U41" s="1152" t="s">
        <v>14</v>
      </c>
      <c r="V41" s="1152"/>
      <c r="W41" s="650"/>
      <c r="X41" s="650"/>
      <c r="Y41" s="650"/>
      <c r="Z41" s="650"/>
      <c r="AA41" s="652"/>
      <c r="AB41" s="624"/>
    </row>
    <row r="42" spans="1:28" ht="27.75" customHeight="1">
      <c r="A42" s="624"/>
      <c r="B42" s="1153" t="s">
        <v>94</v>
      </c>
      <c r="C42" s="1154"/>
      <c r="D42" s="1154"/>
      <c r="E42" s="1154"/>
      <c r="F42" s="1155"/>
      <c r="G42" s="1180" t="s">
        <v>311</v>
      </c>
      <c r="H42" s="1181"/>
      <c r="I42" s="1181"/>
      <c r="J42" s="1181"/>
      <c r="K42" s="1181"/>
      <c r="L42" s="1181"/>
      <c r="M42" s="1182"/>
      <c r="N42" s="1183" t="s">
        <v>66</v>
      </c>
      <c r="O42" s="1174"/>
      <c r="P42" s="1174"/>
      <c r="Q42" s="1171"/>
      <c r="R42" s="1171"/>
      <c r="S42" s="1171" t="s">
        <v>142</v>
      </c>
      <c r="T42" s="1171"/>
      <c r="U42" s="1171"/>
      <c r="V42" s="1184" t="s">
        <v>41</v>
      </c>
      <c r="W42" s="1184"/>
      <c r="X42" s="1184"/>
      <c r="Y42" s="1184"/>
      <c r="Z42" s="1184"/>
      <c r="AA42" s="1185"/>
      <c r="AB42" s="624"/>
    </row>
    <row r="43" spans="1:28" ht="27.75" customHeight="1" thickBot="1">
      <c r="A43" s="624"/>
      <c r="B43" s="1177"/>
      <c r="C43" s="1178"/>
      <c r="D43" s="1178"/>
      <c r="E43" s="1178"/>
      <c r="F43" s="1179"/>
      <c r="G43" s="1186" t="s">
        <v>265</v>
      </c>
      <c r="H43" s="1187"/>
      <c r="I43" s="1187"/>
      <c r="J43" s="1187"/>
      <c r="K43" s="1187"/>
      <c r="L43" s="1187"/>
      <c r="M43" s="1188"/>
      <c r="N43" s="63" t="s">
        <v>113</v>
      </c>
      <c r="O43" s="1189" t="s">
        <v>635</v>
      </c>
      <c r="P43" s="1189"/>
      <c r="Q43" s="1189"/>
      <c r="R43" s="1189"/>
      <c r="S43" s="1189"/>
      <c r="T43" s="556" t="s">
        <v>113</v>
      </c>
      <c r="U43" s="1190" t="s">
        <v>636</v>
      </c>
      <c r="V43" s="1190"/>
      <c r="W43" s="1190"/>
      <c r="X43" s="1190"/>
      <c r="Y43" s="1190"/>
      <c r="Z43" s="653"/>
      <c r="AA43" s="654"/>
      <c r="AB43" s="624"/>
    </row>
    <row r="44" spans="1:28" ht="27.75" customHeight="1"/>
    <row r="45" spans="1:28" ht="27.75" customHeight="1"/>
    <row r="46" spans="1:28" ht="27.75" customHeight="1"/>
    <row r="47" spans="1:28" ht="27.75" customHeight="1"/>
    <row r="48" spans="1:2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sheetData>
  <mergeCells count="68">
    <mergeCell ref="B19:F20"/>
    <mergeCell ref="B17:F18"/>
    <mergeCell ref="G20:S20"/>
    <mergeCell ref="T24:AA24"/>
    <mergeCell ref="B21:F24"/>
    <mergeCell ref="G22:S22"/>
    <mergeCell ref="T19:AA20"/>
    <mergeCell ref="G18:S18"/>
    <mergeCell ref="T17:AA18"/>
    <mergeCell ref="G24:S24"/>
    <mergeCell ref="T22:AA22"/>
    <mergeCell ref="C25:AA25"/>
    <mergeCell ref="B27:AA27"/>
    <mergeCell ref="G29:AA29"/>
    <mergeCell ref="B29:F29"/>
    <mergeCell ref="B26:AA26"/>
    <mergeCell ref="B28:AA28"/>
    <mergeCell ref="B4:AA4"/>
    <mergeCell ref="Z2:AA2"/>
    <mergeCell ref="R2:S2"/>
    <mergeCell ref="B3:O3"/>
    <mergeCell ref="B15:AA15"/>
    <mergeCell ref="C14:AA14"/>
    <mergeCell ref="B5:Z5"/>
    <mergeCell ref="B6:Z6"/>
    <mergeCell ref="B7:Z7"/>
    <mergeCell ref="C13:AA13"/>
    <mergeCell ref="C12:AA12"/>
    <mergeCell ref="C11:AA11"/>
    <mergeCell ref="C10:AA10"/>
    <mergeCell ref="I1:AA1"/>
    <mergeCell ref="B1:C1"/>
    <mergeCell ref="D1:E1"/>
    <mergeCell ref="F1:G1"/>
    <mergeCell ref="P3:AA3"/>
    <mergeCell ref="V42:AA42"/>
    <mergeCell ref="G43:M43"/>
    <mergeCell ref="O43:S43"/>
    <mergeCell ref="U43:Y43"/>
    <mergeCell ref="H32:I32"/>
    <mergeCell ref="N40:S40"/>
    <mergeCell ref="G40:M40"/>
    <mergeCell ref="B39:AA39"/>
    <mergeCell ref="T38:U38"/>
    <mergeCell ref="G38:M38"/>
    <mergeCell ref="B33:F38"/>
    <mergeCell ref="N37:O37"/>
    <mergeCell ref="G37:M37"/>
    <mergeCell ref="N36:AA36"/>
    <mergeCell ref="G36:M36"/>
    <mergeCell ref="T35:U35"/>
    <mergeCell ref="B42:F43"/>
    <mergeCell ref="G42:M42"/>
    <mergeCell ref="N42:P42"/>
    <mergeCell ref="Q42:R42"/>
    <mergeCell ref="S42:U42"/>
    <mergeCell ref="G41:M41"/>
    <mergeCell ref="O41:P41"/>
    <mergeCell ref="U41:V41"/>
    <mergeCell ref="B32:F32"/>
    <mergeCell ref="B30:F31"/>
    <mergeCell ref="B40:F41"/>
    <mergeCell ref="G35:M35"/>
    <mergeCell ref="N34:O34"/>
    <mergeCell ref="G34:M34"/>
    <mergeCell ref="N33:AA33"/>
    <mergeCell ref="G33:M33"/>
    <mergeCell ref="N32:O32"/>
  </mergeCells>
  <phoneticPr fontId="10"/>
  <dataValidations count="3">
    <dataValidation type="list" allowBlank="1" showInputMessage="1" showErrorMessage="1" sqref="N41 T41 N43 T43 S35 W35 N35 N38 W38 N30:N31 S38 U30 O30 G30:G32 S30:S31 T31 M32" xr:uid="{00000000-0002-0000-0200-000000000000}">
      <formula1>"(　),(〇)"</formula1>
    </dataValidation>
    <dataValidation type="list" allowBlank="1" showInputMessage="1" showErrorMessage="1" sqref="S42" xr:uid="{00000000-0002-0000-0200-000001000000}">
      <formula1>"　,日以内,すみやか"</formula1>
    </dataValidation>
    <dataValidation type="list" allowBlank="1" showInputMessage="1" showErrorMessage="1" promptTitle="選択" sqref="N34:O34 N37:O37" xr:uid="{00000000-0002-0000-0200-000002000000}">
      <formula1>"　,平成,令和"</formula1>
    </dataValidation>
  </dataValidations>
  <hyperlinks>
    <hyperlink ref="B7" r:id="rId1" xr:uid="{00000000-0004-0000-0200-000000000000}"/>
  </hyperlinks>
  <printOptions horizontalCentered="1"/>
  <pageMargins left="0.35433070866141736" right="0.35433070866141736" top="0.39370078740157483" bottom="0.35433070866141736" header="0.15748031496062992" footer="0.15748031496062992"/>
  <pageSetup paperSize="9" scale="90" orientation="portrait" r:id="rId2"/>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D56"/>
  <sheetViews>
    <sheetView view="pageBreakPreview" topLeftCell="B1" zoomScaleNormal="100" zoomScaleSheetLayoutView="100" workbookViewId="0">
      <selection activeCell="B1" sqref="B1:AA1"/>
    </sheetView>
  </sheetViews>
  <sheetFormatPr defaultColWidth="9" defaultRowHeight="13.5"/>
  <cols>
    <col min="1" max="1" width="5.25" customWidth="1"/>
    <col min="2" max="27" width="3.625" customWidth="1"/>
    <col min="28" max="28" width="10" customWidth="1"/>
    <col min="29" max="29" width="13.625" customWidth="1"/>
  </cols>
  <sheetData>
    <row r="1" spans="2:28" ht="20.25" customHeight="1" thickBot="1">
      <c r="B1" s="1242" t="s">
        <v>690</v>
      </c>
      <c r="C1" s="1242"/>
      <c r="D1" s="1242"/>
      <c r="E1" s="1242"/>
      <c r="F1" s="1242"/>
      <c r="G1" s="1242"/>
      <c r="H1" s="1242"/>
      <c r="I1" s="1242"/>
      <c r="J1" s="1242"/>
      <c r="K1" s="1242"/>
      <c r="L1" s="1242"/>
      <c r="M1" s="1242"/>
      <c r="N1" s="1242"/>
      <c r="O1" s="1242"/>
      <c r="P1" s="1242"/>
      <c r="Q1" s="1242"/>
      <c r="R1" s="1242"/>
      <c r="S1" s="1242"/>
      <c r="T1" s="1242"/>
      <c r="U1" s="1242"/>
      <c r="V1" s="1242"/>
      <c r="W1" s="1242"/>
      <c r="X1" s="1242"/>
      <c r="Y1" s="1242"/>
      <c r="Z1" s="1242"/>
      <c r="AA1" s="1242"/>
      <c r="AB1" s="57"/>
    </row>
    <row r="2" spans="2:28" ht="20.25" customHeight="1" thickBot="1">
      <c r="B2" s="1238" t="s">
        <v>64</v>
      </c>
      <c r="C2" s="1239"/>
      <c r="D2" s="1239"/>
      <c r="E2" s="1239"/>
      <c r="F2" s="1240"/>
      <c r="G2" s="1236" t="s">
        <v>98</v>
      </c>
      <c r="H2" s="1236"/>
      <c r="I2" s="1236"/>
      <c r="J2" s="1236"/>
      <c r="K2" s="1236"/>
      <c r="L2" s="1236"/>
      <c r="M2" s="1236"/>
      <c r="N2" s="1236"/>
      <c r="O2" s="1236"/>
      <c r="P2" s="1236"/>
      <c r="Q2" s="1236"/>
      <c r="R2" s="1236"/>
      <c r="S2" s="1236"/>
      <c r="T2" s="1236"/>
      <c r="U2" s="1236"/>
      <c r="V2" s="1236"/>
      <c r="W2" s="1236"/>
      <c r="X2" s="1236"/>
      <c r="Y2" s="1236"/>
      <c r="Z2" s="1236"/>
      <c r="AA2" s="1237"/>
      <c r="AB2" s="57"/>
    </row>
    <row r="3" spans="2:28" ht="20.25" customHeight="1" thickTop="1">
      <c r="B3" s="1314" t="s">
        <v>693</v>
      </c>
      <c r="C3" s="1315"/>
      <c r="D3" s="1315"/>
      <c r="E3" s="1315"/>
      <c r="F3" s="1316"/>
      <c r="G3" s="1299" t="s">
        <v>692</v>
      </c>
      <c r="H3" s="1299"/>
      <c r="I3" s="1299"/>
      <c r="J3" s="1299"/>
      <c r="K3" s="1299"/>
      <c r="L3" s="1299"/>
      <c r="M3" s="1300"/>
      <c r="N3" s="542" t="s">
        <v>113</v>
      </c>
      <c r="O3" s="1301" t="s">
        <v>56</v>
      </c>
      <c r="P3" s="1301"/>
      <c r="Q3" s="1301"/>
      <c r="R3" s="542" t="s">
        <v>113</v>
      </c>
      <c r="S3" s="1301" t="s">
        <v>25</v>
      </c>
      <c r="T3" s="1301"/>
      <c r="U3" s="1301"/>
      <c r="V3" s="1301"/>
      <c r="W3" s="543"/>
      <c r="X3" s="1301"/>
      <c r="Y3" s="1301"/>
      <c r="Z3" s="1301"/>
      <c r="AA3" s="1302"/>
      <c r="AB3" s="57"/>
    </row>
    <row r="4" spans="2:28" ht="20.25" customHeight="1">
      <c r="B4" s="1317"/>
      <c r="C4" s="1318"/>
      <c r="D4" s="1318"/>
      <c r="E4" s="1318"/>
      <c r="F4" s="1319"/>
      <c r="G4" s="1310" t="s">
        <v>694</v>
      </c>
      <c r="H4" s="1310"/>
      <c r="I4" s="1310"/>
      <c r="J4" s="1310"/>
      <c r="K4" s="1310"/>
      <c r="L4" s="1310"/>
      <c r="M4" s="1311"/>
      <c r="N4" s="100" t="s">
        <v>113</v>
      </c>
      <c r="O4" s="1312" t="s">
        <v>74</v>
      </c>
      <c r="P4" s="1312"/>
      <c r="Q4" s="1312"/>
      <c r="R4" s="100" t="s">
        <v>113</v>
      </c>
      <c r="S4" s="1312" t="s">
        <v>84</v>
      </c>
      <c r="T4" s="1312"/>
      <c r="U4" s="1312"/>
      <c r="V4" s="1312"/>
      <c r="W4" s="100" t="s">
        <v>113</v>
      </c>
      <c r="X4" s="1312" t="s">
        <v>47</v>
      </c>
      <c r="Y4" s="1312"/>
      <c r="Z4" s="1312"/>
      <c r="AA4" s="1313"/>
      <c r="AB4" s="57"/>
    </row>
    <row r="5" spans="2:28" ht="20.25" customHeight="1">
      <c r="B5" s="1320"/>
      <c r="C5" s="1321"/>
      <c r="D5" s="1321"/>
      <c r="E5" s="1321"/>
      <c r="F5" s="1322"/>
      <c r="G5" s="1323" t="s">
        <v>691</v>
      </c>
      <c r="H5" s="1324"/>
      <c r="I5" s="1324"/>
      <c r="J5" s="1324"/>
      <c r="K5" s="1324"/>
      <c r="L5" s="1324"/>
      <c r="M5" s="1325"/>
      <c r="N5" s="544" t="s">
        <v>113</v>
      </c>
      <c r="O5" s="1326" t="s">
        <v>77</v>
      </c>
      <c r="P5" s="1326"/>
      <c r="Q5" s="1326"/>
      <c r="R5" s="111" t="s">
        <v>113</v>
      </c>
      <c r="S5" s="1326" t="s">
        <v>76</v>
      </c>
      <c r="T5" s="1326"/>
      <c r="U5" s="1326"/>
      <c r="V5" s="1326"/>
      <c r="W5" s="111" t="s">
        <v>113</v>
      </c>
      <c r="X5" s="1326" t="s">
        <v>70</v>
      </c>
      <c r="Y5" s="1326"/>
      <c r="Z5" s="1326"/>
      <c r="AA5" s="1327"/>
      <c r="AB5" s="57"/>
    </row>
    <row r="6" spans="2:28" ht="20.25" customHeight="1">
      <c r="B6" s="1435" t="s">
        <v>712</v>
      </c>
      <c r="C6" s="1436"/>
      <c r="D6" s="1436"/>
      <c r="E6" s="1436"/>
      <c r="F6" s="1437"/>
      <c r="G6" s="1430" t="s">
        <v>692</v>
      </c>
      <c r="H6" s="1431"/>
      <c r="I6" s="1431"/>
      <c r="J6" s="1431"/>
      <c r="K6" s="1431"/>
      <c r="L6" s="1431"/>
      <c r="M6" s="1432"/>
      <c r="N6" s="545" t="s">
        <v>695</v>
      </c>
      <c r="O6" s="1433" t="s">
        <v>56</v>
      </c>
      <c r="P6" s="1433"/>
      <c r="Q6" s="1433"/>
      <c r="R6" s="64" t="s">
        <v>113</v>
      </c>
      <c r="S6" s="1433" t="s">
        <v>25</v>
      </c>
      <c r="T6" s="1433"/>
      <c r="U6" s="1433"/>
      <c r="V6" s="1433"/>
      <c r="W6" s="546"/>
      <c r="X6" s="1433"/>
      <c r="Y6" s="1433"/>
      <c r="Z6" s="1433"/>
      <c r="AA6" s="1434"/>
      <c r="AB6" s="57"/>
    </row>
    <row r="7" spans="2:28" ht="20.25" customHeight="1">
      <c r="B7" s="1317"/>
      <c r="C7" s="1318"/>
      <c r="D7" s="1318"/>
      <c r="E7" s="1318"/>
      <c r="F7" s="1319"/>
      <c r="G7" s="1323" t="s">
        <v>711</v>
      </c>
      <c r="H7" s="1324"/>
      <c r="I7" s="1324"/>
      <c r="J7" s="1324"/>
      <c r="K7" s="1324"/>
      <c r="L7" s="1324"/>
      <c r="M7" s="1325"/>
      <c r="N7" s="544" t="s">
        <v>695</v>
      </c>
      <c r="O7" s="1326" t="s">
        <v>76</v>
      </c>
      <c r="P7" s="1326"/>
      <c r="Q7" s="1326"/>
      <c r="R7" s="111" t="s">
        <v>113</v>
      </c>
      <c r="S7" s="1429" t="s">
        <v>713</v>
      </c>
      <c r="T7" s="1429"/>
      <c r="U7" s="1429"/>
      <c r="V7" s="1429"/>
      <c r="W7" s="111" t="s">
        <v>113</v>
      </c>
      <c r="X7" s="1427" t="s">
        <v>696</v>
      </c>
      <c r="Y7" s="1427"/>
      <c r="Z7" s="1427"/>
      <c r="AA7" s="1428"/>
      <c r="AB7" s="57"/>
    </row>
    <row r="8" spans="2:28" s="1" customFormat="1" ht="20.25" customHeight="1" thickBot="1">
      <c r="B8" s="1438"/>
      <c r="C8" s="1439"/>
      <c r="D8" s="1439"/>
      <c r="E8" s="1439"/>
      <c r="F8" s="1440"/>
      <c r="G8" s="1441"/>
      <c r="H8" s="1384"/>
      <c r="I8" s="1384"/>
      <c r="J8" s="1384"/>
      <c r="K8" s="1384"/>
      <c r="L8" s="1384"/>
      <c r="M8" s="1385"/>
      <c r="N8" s="547" t="s">
        <v>695</v>
      </c>
      <c r="O8" s="1442" t="s">
        <v>703</v>
      </c>
      <c r="P8" s="1442"/>
      <c r="Q8" s="1442"/>
      <c r="R8" s="1442"/>
      <c r="S8" s="1442"/>
      <c r="T8" s="1442"/>
      <c r="U8" s="1442"/>
      <c r="V8" s="1442"/>
      <c r="W8" s="1442"/>
      <c r="X8" s="1442"/>
      <c r="Y8" s="1442"/>
      <c r="Z8" s="1442"/>
      <c r="AA8" s="1443"/>
      <c r="AB8" s="57"/>
    </row>
    <row r="9" spans="2:28" s="101" customFormat="1" ht="20.25" customHeight="1" thickBot="1">
      <c r="B9" s="1295" t="s">
        <v>686</v>
      </c>
      <c r="C9" s="1295"/>
      <c r="D9" s="1295"/>
      <c r="E9" s="1295"/>
      <c r="F9" s="1295"/>
      <c r="G9" s="1295"/>
      <c r="H9" s="1295"/>
      <c r="I9" s="1295"/>
      <c r="J9" s="1295"/>
      <c r="K9" s="1295"/>
      <c r="L9" s="1295"/>
      <c r="M9" s="1295"/>
      <c r="N9" s="1295"/>
      <c r="O9" s="1295"/>
      <c r="P9" s="1295"/>
      <c r="Q9" s="1295"/>
      <c r="R9" s="1295"/>
      <c r="S9" s="1295"/>
      <c r="T9" s="1295"/>
      <c r="U9" s="1295"/>
      <c r="V9" s="1295"/>
      <c r="W9" s="1295"/>
      <c r="X9" s="1295"/>
      <c r="Y9" s="1295"/>
      <c r="Z9" s="1295"/>
      <c r="AA9" s="1295"/>
      <c r="AB9" s="57"/>
    </row>
    <row r="10" spans="2:28" s="101" customFormat="1" ht="20.25" customHeight="1" thickBot="1">
      <c r="B10" s="1238" t="s">
        <v>64</v>
      </c>
      <c r="C10" s="1239"/>
      <c r="D10" s="1239"/>
      <c r="E10" s="1239"/>
      <c r="F10" s="1240"/>
      <c r="G10" s="1235" t="s">
        <v>98</v>
      </c>
      <c r="H10" s="1236"/>
      <c r="I10" s="1236"/>
      <c r="J10" s="1236"/>
      <c r="K10" s="1236"/>
      <c r="L10" s="1236"/>
      <c r="M10" s="1236"/>
      <c r="N10" s="1236"/>
      <c r="O10" s="1236"/>
      <c r="P10" s="1236"/>
      <c r="Q10" s="1236"/>
      <c r="R10" s="1236"/>
      <c r="S10" s="1236"/>
      <c r="T10" s="1236"/>
      <c r="U10" s="1236"/>
      <c r="V10" s="1236"/>
      <c r="W10" s="1236"/>
      <c r="X10" s="1236"/>
      <c r="Y10" s="1236"/>
      <c r="Z10" s="1236"/>
      <c r="AA10" s="1237"/>
      <c r="AB10" s="57"/>
    </row>
    <row r="11" spans="2:28" s="102" customFormat="1" ht="20.25" customHeight="1" thickTop="1">
      <c r="B11" s="1350" t="s">
        <v>86</v>
      </c>
      <c r="C11" s="1351"/>
      <c r="D11" s="1351"/>
      <c r="E11" s="1351"/>
      <c r="F11" s="1352"/>
      <c r="G11" s="1356" t="s">
        <v>44</v>
      </c>
      <c r="H11" s="1357"/>
      <c r="I11" s="1357"/>
      <c r="J11" s="1357"/>
      <c r="K11" s="1357"/>
      <c r="L11" s="1357"/>
      <c r="M11" s="1358"/>
      <c r="N11" s="548" t="s">
        <v>113</v>
      </c>
      <c r="O11" s="1359" t="s">
        <v>74</v>
      </c>
      <c r="P11" s="1359"/>
      <c r="Q11" s="1359"/>
      <c r="R11" s="548" t="s">
        <v>113</v>
      </c>
      <c r="S11" s="1359" t="s">
        <v>84</v>
      </c>
      <c r="T11" s="1359"/>
      <c r="U11" s="1359"/>
      <c r="V11" s="1359"/>
      <c r="W11" s="1359"/>
      <c r="X11" s="1359"/>
      <c r="Y11" s="549"/>
      <c r="Z11" s="549"/>
      <c r="AA11" s="550"/>
      <c r="AB11" s="57"/>
    </row>
    <row r="12" spans="2:28" ht="20.25" customHeight="1">
      <c r="B12" s="1353"/>
      <c r="C12" s="1354"/>
      <c r="D12" s="1354"/>
      <c r="E12" s="1354"/>
      <c r="F12" s="1355"/>
      <c r="G12" s="1200" t="s">
        <v>88</v>
      </c>
      <c r="H12" s="1201"/>
      <c r="I12" s="1201"/>
      <c r="J12" s="1201"/>
      <c r="K12" s="1201"/>
      <c r="L12" s="1201"/>
      <c r="M12" s="1202"/>
      <c r="N12" s="65" t="s">
        <v>113</v>
      </c>
      <c r="O12" s="1360" t="s">
        <v>56</v>
      </c>
      <c r="P12" s="1360"/>
      <c r="Q12" s="1360"/>
      <c r="R12" s="65" t="s">
        <v>113</v>
      </c>
      <c r="S12" s="1360" t="s">
        <v>85</v>
      </c>
      <c r="T12" s="1360"/>
      <c r="U12" s="1360"/>
      <c r="V12" s="1360"/>
      <c r="W12" s="65" t="s">
        <v>113</v>
      </c>
      <c r="X12" s="1360" t="s">
        <v>46</v>
      </c>
      <c r="Y12" s="1360"/>
      <c r="Z12" s="1360"/>
      <c r="AA12" s="1361"/>
      <c r="AB12" s="57"/>
    </row>
    <row r="13" spans="2:28" ht="20.25" customHeight="1">
      <c r="B13" s="1296" t="s">
        <v>87</v>
      </c>
      <c r="C13" s="1297"/>
      <c r="D13" s="1297"/>
      <c r="E13" s="1297"/>
      <c r="F13" s="1298"/>
      <c r="G13" s="1299" t="s">
        <v>313</v>
      </c>
      <c r="H13" s="1299"/>
      <c r="I13" s="1299"/>
      <c r="J13" s="1299"/>
      <c r="K13" s="1299"/>
      <c r="L13" s="1299"/>
      <c r="M13" s="1300"/>
      <c r="N13" s="542" t="s">
        <v>113</v>
      </c>
      <c r="O13" s="1301" t="s">
        <v>56</v>
      </c>
      <c r="P13" s="1301"/>
      <c r="Q13" s="1301"/>
      <c r="R13" s="1301"/>
      <c r="S13" s="551"/>
      <c r="T13" s="551"/>
      <c r="U13" s="542" t="s">
        <v>113</v>
      </c>
      <c r="V13" s="1301" t="s">
        <v>85</v>
      </c>
      <c r="W13" s="1301"/>
      <c r="X13" s="1301"/>
      <c r="Y13" s="1301"/>
      <c r="Z13" s="1301"/>
      <c r="AA13" s="1302"/>
      <c r="AB13" s="57"/>
    </row>
    <row r="14" spans="2:28" ht="20.25" customHeight="1">
      <c r="B14" s="1296"/>
      <c r="C14" s="1297"/>
      <c r="D14" s="1297"/>
      <c r="E14" s="1297"/>
      <c r="F14" s="1298"/>
      <c r="G14" s="1299" t="s">
        <v>79</v>
      </c>
      <c r="H14" s="1299"/>
      <c r="I14" s="1299"/>
      <c r="J14" s="1299"/>
      <c r="K14" s="1299"/>
      <c r="L14" s="1299"/>
      <c r="M14" s="1300"/>
      <c r="N14" s="542" t="s">
        <v>113</v>
      </c>
      <c r="O14" s="1291" t="s">
        <v>74</v>
      </c>
      <c r="P14" s="1291"/>
      <c r="Q14" s="1291"/>
      <c r="R14" s="1291"/>
      <c r="S14" s="552"/>
      <c r="T14" s="552"/>
      <c r="U14" s="542" t="s">
        <v>113</v>
      </c>
      <c r="V14" s="1301" t="s">
        <v>84</v>
      </c>
      <c r="W14" s="1301"/>
      <c r="X14" s="1301"/>
      <c r="Y14" s="1301"/>
      <c r="Z14" s="1301"/>
      <c r="AA14" s="1302"/>
      <c r="AB14" s="57"/>
    </row>
    <row r="15" spans="2:28" ht="20.25" customHeight="1">
      <c r="B15" s="1296"/>
      <c r="C15" s="1297"/>
      <c r="D15" s="1297"/>
      <c r="E15" s="1297"/>
      <c r="F15" s="1298"/>
      <c r="G15" s="1299" t="s">
        <v>314</v>
      </c>
      <c r="H15" s="1299"/>
      <c r="I15" s="1299"/>
      <c r="J15" s="1299"/>
      <c r="K15" s="1299"/>
      <c r="L15" s="1299"/>
      <c r="M15" s="1300"/>
      <c r="N15" s="542" t="s">
        <v>113</v>
      </c>
      <c r="O15" s="1301" t="s">
        <v>315</v>
      </c>
      <c r="P15" s="1301"/>
      <c r="Q15" s="1301"/>
      <c r="R15" s="1301"/>
      <c r="S15" s="1301"/>
      <c r="T15" s="1301"/>
      <c r="U15" s="542" t="s">
        <v>113</v>
      </c>
      <c r="V15" s="1301" t="s">
        <v>316</v>
      </c>
      <c r="W15" s="1301"/>
      <c r="X15" s="1301"/>
      <c r="Y15" s="1301"/>
      <c r="Z15" s="1301"/>
      <c r="AA15" s="1302"/>
      <c r="AB15" s="57"/>
    </row>
    <row r="16" spans="2:28" ht="27" customHeight="1">
      <c r="B16" s="1296"/>
      <c r="C16" s="1297"/>
      <c r="D16" s="1297"/>
      <c r="E16" s="1297"/>
      <c r="F16" s="1298"/>
      <c r="G16" s="1308" t="s">
        <v>629</v>
      </c>
      <c r="H16" s="1308"/>
      <c r="I16" s="1308"/>
      <c r="J16" s="1308"/>
      <c r="K16" s="1308"/>
      <c r="L16" s="1308"/>
      <c r="M16" s="1309"/>
      <c r="N16" s="542" t="s">
        <v>113</v>
      </c>
      <c r="O16" s="1301" t="s">
        <v>317</v>
      </c>
      <c r="P16" s="1301"/>
      <c r="Q16" s="1301"/>
      <c r="R16" s="1301"/>
      <c r="S16" s="1301"/>
      <c r="T16" s="1301"/>
      <c r="U16" s="542" t="s">
        <v>113</v>
      </c>
      <c r="V16" s="1301" t="s">
        <v>316</v>
      </c>
      <c r="W16" s="1301"/>
      <c r="X16" s="1301"/>
      <c r="Y16" s="1301"/>
      <c r="Z16" s="1301"/>
      <c r="AA16" s="1302"/>
    </row>
    <row r="17" spans="2:30" ht="20.25" customHeight="1">
      <c r="B17" s="1162"/>
      <c r="C17" s="1163"/>
      <c r="D17" s="1163"/>
      <c r="E17" s="1163"/>
      <c r="F17" s="1164"/>
      <c r="G17" s="1331" t="s">
        <v>92</v>
      </c>
      <c r="H17" s="1331"/>
      <c r="I17" s="1331"/>
      <c r="J17" s="1331"/>
      <c r="K17" s="1331"/>
      <c r="L17" s="1331"/>
      <c r="M17" s="1332"/>
      <c r="N17" s="65" t="s">
        <v>113</v>
      </c>
      <c r="O17" s="1333" t="s">
        <v>316</v>
      </c>
      <c r="P17" s="1333"/>
      <c r="Q17" s="1333"/>
      <c r="R17" s="1333"/>
      <c r="S17" s="553"/>
      <c r="T17" s="553"/>
      <c r="U17" s="65" t="s">
        <v>113</v>
      </c>
      <c r="V17" s="1333" t="s">
        <v>318</v>
      </c>
      <c r="W17" s="1333"/>
      <c r="X17" s="1333"/>
      <c r="Y17" s="1333"/>
      <c r="Z17" s="1333"/>
      <c r="AA17" s="1334"/>
    </row>
    <row r="18" spans="2:30" ht="20.25" customHeight="1">
      <c r="B18" s="1206" t="s">
        <v>245</v>
      </c>
      <c r="C18" s="1335"/>
      <c r="D18" s="1335"/>
      <c r="E18" s="1335"/>
      <c r="F18" s="1208"/>
      <c r="G18" s="1348" t="s">
        <v>89</v>
      </c>
      <c r="H18" s="1348"/>
      <c r="I18" s="1348"/>
      <c r="J18" s="1348"/>
      <c r="K18" s="1348"/>
      <c r="L18" s="1348"/>
      <c r="M18" s="1349"/>
      <c r="N18" s="542" t="s">
        <v>113</v>
      </c>
      <c r="O18" s="1301" t="s">
        <v>56</v>
      </c>
      <c r="P18" s="1301"/>
      <c r="Q18" s="1301"/>
      <c r="R18" s="542" t="s">
        <v>113</v>
      </c>
      <c r="S18" s="1291" t="s">
        <v>85</v>
      </c>
      <c r="T18" s="1291"/>
      <c r="U18" s="1291"/>
      <c r="V18" s="1291"/>
      <c r="W18" s="542" t="s">
        <v>113</v>
      </c>
      <c r="X18" s="1301" t="s">
        <v>45</v>
      </c>
      <c r="Y18" s="1301"/>
      <c r="Z18" s="1301"/>
      <c r="AA18" s="1302"/>
      <c r="AB18" s="1"/>
      <c r="AC18" s="1"/>
    </row>
    <row r="19" spans="2:30" ht="20.25" customHeight="1">
      <c r="B19" s="1206"/>
      <c r="C19" s="1335"/>
      <c r="D19" s="1335"/>
      <c r="E19" s="1335"/>
      <c r="F19" s="1208"/>
      <c r="G19" s="1299" t="s">
        <v>90</v>
      </c>
      <c r="H19" s="1299"/>
      <c r="I19" s="1299"/>
      <c r="J19" s="1299"/>
      <c r="K19" s="1299"/>
      <c r="L19" s="1299"/>
      <c r="M19" s="1300"/>
      <c r="N19" s="542" t="s">
        <v>113</v>
      </c>
      <c r="O19" s="1301" t="s">
        <v>56</v>
      </c>
      <c r="P19" s="1301"/>
      <c r="Q19" s="1301"/>
      <c r="R19" s="542" t="s">
        <v>113</v>
      </c>
      <c r="S19" s="1291" t="s">
        <v>85</v>
      </c>
      <c r="T19" s="1291"/>
      <c r="U19" s="1291"/>
      <c r="V19" s="1291"/>
      <c r="W19" s="542" t="s">
        <v>113</v>
      </c>
      <c r="X19" s="1301" t="s">
        <v>45</v>
      </c>
      <c r="Y19" s="1301"/>
      <c r="Z19" s="1301"/>
      <c r="AA19" s="1302"/>
      <c r="AB19" s="1"/>
      <c r="AC19" s="1"/>
    </row>
    <row r="20" spans="2:30" ht="20.25" customHeight="1">
      <c r="B20" s="1206"/>
      <c r="C20" s="1335"/>
      <c r="D20" s="1335"/>
      <c r="E20" s="1335"/>
      <c r="F20" s="1208"/>
      <c r="G20" s="1299" t="s">
        <v>91</v>
      </c>
      <c r="H20" s="1299"/>
      <c r="I20" s="1299"/>
      <c r="J20" s="1299"/>
      <c r="K20" s="1299"/>
      <c r="L20" s="1299"/>
      <c r="M20" s="1300"/>
      <c r="N20" s="542" t="s">
        <v>113</v>
      </c>
      <c r="O20" s="1301" t="s">
        <v>56</v>
      </c>
      <c r="P20" s="1301"/>
      <c r="Q20" s="1301"/>
      <c r="R20" s="542" t="s">
        <v>113</v>
      </c>
      <c r="S20" s="1291" t="s">
        <v>85</v>
      </c>
      <c r="T20" s="1291"/>
      <c r="U20" s="1291"/>
      <c r="V20" s="1291"/>
      <c r="W20" s="542" t="s">
        <v>113</v>
      </c>
      <c r="X20" s="1301" t="s">
        <v>45</v>
      </c>
      <c r="Y20" s="1301"/>
      <c r="Z20" s="1301"/>
      <c r="AA20" s="1302"/>
      <c r="AB20" s="102"/>
      <c r="AC20" s="102"/>
    </row>
    <row r="21" spans="2:30" ht="20.25" customHeight="1">
      <c r="B21" s="1206"/>
      <c r="C21" s="1335"/>
      <c r="D21" s="1335"/>
      <c r="E21" s="1335"/>
      <c r="F21" s="1208"/>
      <c r="G21" s="1310" t="s">
        <v>319</v>
      </c>
      <c r="H21" s="1310"/>
      <c r="I21" s="1310"/>
      <c r="J21" s="1310"/>
      <c r="K21" s="1310"/>
      <c r="L21" s="1310"/>
      <c r="M21" s="1311"/>
      <c r="N21" s="100" t="s">
        <v>748</v>
      </c>
      <c r="O21" s="1312" t="s">
        <v>56</v>
      </c>
      <c r="P21" s="1312"/>
      <c r="Q21" s="1312"/>
      <c r="R21" s="100" t="s">
        <v>113</v>
      </c>
      <c r="S21" s="1339" t="s">
        <v>85</v>
      </c>
      <c r="T21" s="1339"/>
      <c r="U21" s="1339"/>
      <c r="V21" s="1339"/>
      <c r="W21" s="554" t="s">
        <v>113</v>
      </c>
      <c r="X21" s="1340" t="s">
        <v>45</v>
      </c>
      <c r="Y21" s="1340"/>
      <c r="Z21" s="1340"/>
      <c r="AA21" s="1341"/>
    </row>
    <row r="22" spans="2:30" ht="20.25" customHeight="1" thickBot="1">
      <c r="B22" s="1336"/>
      <c r="C22" s="1337"/>
      <c r="D22" s="1337"/>
      <c r="E22" s="1337"/>
      <c r="F22" s="1338"/>
      <c r="G22" s="1345" t="s">
        <v>599</v>
      </c>
      <c r="H22" s="1346"/>
      <c r="I22" s="1346"/>
      <c r="J22" s="1346"/>
      <c r="K22" s="1346"/>
      <c r="L22" s="1346"/>
      <c r="M22" s="1347"/>
      <c r="N22" s="555" t="s">
        <v>113</v>
      </c>
      <c r="O22" s="1330" t="s">
        <v>56</v>
      </c>
      <c r="P22" s="1330"/>
      <c r="Q22" s="1330"/>
      <c r="R22" s="556" t="s">
        <v>113</v>
      </c>
      <c r="S22" s="1342" t="s">
        <v>85</v>
      </c>
      <c r="T22" s="1342"/>
      <c r="U22" s="1342"/>
      <c r="V22" s="1342"/>
      <c r="W22" s="63" t="s">
        <v>113</v>
      </c>
      <c r="X22" s="1343" t="s">
        <v>45</v>
      </c>
      <c r="Y22" s="1343"/>
      <c r="Z22" s="1343"/>
      <c r="AA22" s="1344"/>
    </row>
    <row r="23" spans="2:30" ht="20.25" customHeight="1">
      <c r="B23" s="557" t="s">
        <v>68</v>
      </c>
      <c r="C23" s="1306" t="s">
        <v>367</v>
      </c>
      <c r="D23" s="1307"/>
      <c r="E23" s="1307"/>
      <c r="F23" s="1307"/>
      <c r="G23" s="1307"/>
      <c r="H23" s="1307"/>
      <c r="I23" s="1307"/>
      <c r="J23" s="1307"/>
      <c r="K23" s="1307"/>
      <c r="L23" s="1307"/>
      <c r="M23" s="1307"/>
      <c r="N23" s="1307"/>
      <c r="O23" s="1307"/>
      <c r="P23" s="1307"/>
      <c r="Q23" s="1307"/>
      <c r="R23" s="1307"/>
      <c r="S23" s="1307"/>
      <c r="T23" s="1307"/>
      <c r="U23" s="1307"/>
      <c r="V23" s="1307"/>
      <c r="W23" s="1307"/>
      <c r="X23" s="1307"/>
      <c r="Y23" s="1307"/>
      <c r="Z23" s="1307"/>
      <c r="AA23" s="1307"/>
    </row>
    <row r="24" spans="2:30" ht="20.25" customHeight="1" thickBot="1">
      <c r="B24" s="1242" t="s">
        <v>687</v>
      </c>
      <c r="C24" s="1242"/>
      <c r="D24" s="1242"/>
      <c r="E24" s="1242"/>
      <c r="F24" s="1242"/>
      <c r="G24" s="1242"/>
      <c r="H24" s="1242"/>
      <c r="I24" s="1242"/>
      <c r="J24" s="1242"/>
      <c r="K24" s="1242"/>
      <c r="L24" s="1242"/>
      <c r="M24" s="1242"/>
      <c r="N24" s="1242"/>
      <c r="O24" s="1242"/>
      <c r="P24" s="1242"/>
      <c r="Q24" s="1242"/>
      <c r="R24" s="1242"/>
      <c r="S24" s="1242"/>
      <c r="T24" s="1242"/>
      <c r="U24" s="1242"/>
      <c r="V24" s="1242"/>
      <c r="W24" s="1242"/>
      <c r="X24" s="1242"/>
      <c r="Y24" s="1242"/>
      <c r="Z24" s="1242"/>
      <c r="AA24" s="1242"/>
    </row>
    <row r="25" spans="2:30" ht="20.25" customHeight="1" thickBot="1">
      <c r="B25" s="1238" t="s">
        <v>64</v>
      </c>
      <c r="C25" s="1239"/>
      <c r="D25" s="1239"/>
      <c r="E25" s="1239"/>
      <c r="F25" s="1240"/>
      <c r="G25" s="1236" t="s">
        <v>98</v>
      </c>
      <c r="H25" s="1236"/>
      <c r="I25" s="1236"/>
      <c r="J25" s="1236"/>
      <c r="K25" s="1236"/>
      <c r="L25" s="1236"/>
      <c r="M25" s="1236"/>
      <c r="N25" s="1236"/>
      <c r="O25" s="1236"/>
      <c r="P25" s="1236"/>
      <c r="Q25" s="1236"/>
      <c r="R25" s="1236"/>
      <c r="S25" s="1236"/>
      <c r="T25" s="1236"/>
      <c r="U25" s="1236"/>
      <c r="V25" s="1236"/>
      <c r="W25" s="1236"/>
      <c r="X25" s="1236"/>
      <c r="Y25" s="1236"/>
      <c r="Z25" s="1236"/>
      <c r="AA25" s="1237"/>
      <c r="AD25" s="57"/>
    </row>
    <row r="26" spans="2:30" ht="20.25" customHeight="1" thickTop="1">
      <c r="B26" s="1296" t="s">
        <v>82</v>
      </c>
      <c r="C26" s="1297"/>
      <c r="D26" s="1297"/>
      <c r="E26" s="1297"/>
      <c r="F26" s="1298"/>
      <c r="G26" s="1303" t="s">
        <v>5</v>
      </c>
      <c r="H26" s="1304"/>
      <c r="I26" s="1304"/>
      <c r="J26" s="1304"/>
      <c r="K26" s="1304"/>
      <c r="L26" s="1304"/>
      <c r="M26" s="1305"/>
      <c r="N26" s="558" t="s">
        <v>113</v>
      </c>
      <c r="O26" s="1328" t="s">
        <v>74</v>
      </c>
      <c r="P26" s="1328"/>
      <c r="Q26" s="1328"/>
      <c r="R26" s="1328"/>
      <c r="S26" s="559" t="s">
        <v>113</v>
      </c>
      <c r="T26" s="1328" t="s">
        <v>84</v>
      </c>
      <c r="U26" s="1328"/>
      <c r="V26" s="1328"/>
      <c r="W26" s="1328"/>
      <c r="X26" s="1328"/>
      <c r="Y26" s="1328"/>
      <c r="Z26" s="1328"/>
      <c r="AA26" s="1329"/>
      <c r="AD26" s="57"/>
    </row>
    <row r="27" spans="2:30" ht="20.25" customHeight="1" thickBot="1">
      <c r="B27" s="1364" t="s">
        <v>95</v>
      </c>
      <c r="C27" s="1365"/>
      <c r="D27" s="1365"/>
      <c r="E27" s="1365"/>
      <c r="F27" s="1366"/>
      <c r="G27" s="1299" t="s">
        <v>59</v>
      </c>
      <c r="H27" s="1299"/>
      <c r="I27" s="1299"/>
      <c r="J27" s="1299"/>
      <c r="K27" s="1299"/>
      <c r="L27" s="1299"/>
      <c r="M27" s="1300"/>
      <c r="N27" s="542" t="s">
        <v>113</v>
      </c>
      <c r="O27" s="1291" t="s">
        <v>74</v>
      </c>
      <c r="P27" s="1291"/>
      <c r="Q27" s="1291"/>
      <c r="R27" s="1291"/>
      <c r="S27" s="542" t="s">
        <v>113</v>
      </c>
      <c r="T27" s="1292" t="s">
        <v>83</v>
      </c>
      <c r="U27" s="1293"/>
      <c r="V27" s="1293"/>
      <c r="W27" s="1293"/>
      <c r="X27" s="1293"/>
      <c r="Y27" s="1293"/>
      <c r="Z27" s="1293"/>
      <c r="AA27" s="1294"/>
      <c r="AD27" s="57"/>
    </row>
    <row r="28" spans="2:30" ht="20.25" customHeight="1" thickBot="1">
      <c r="B28" s="1367"/>
      <c r="C28" s="1368"/>
      <c r="D28" s="1368"/>
      <c r="E28" s="1368"/>
      <c r="F28" s="1369"/>
      <c r="G28" s="1299" t="s">
        <v>247</v>
      </c>
      <c r="H28" s="1299"/>
      <c r="I28" s="1299"/>
      <c r="J28" s="1299"/>
      <c r="K28" s="1299"/>
      <c r="L28" s="1299"/>
      <c r="M28" s="1300"/>
      <c r="N28" s="542" t="s">
        <v>113</v>
      </c>
      <c r="O28" s="1291" t="s">
        <v>74</v>
      </c>
      <c r="P28" s="1291"/>
      <c r="Q28" s="1291"/>
      <c r="R28" s="1291"/>
      <c r="S28" s="542" t="s">
        <v>113</v>
      </c>
      <c r="T28" s="1292" t="s">
        <v>83</v>
      </c>
      <c r="U28" s="1293"/>
      <c r="V28" s="1293"/>
      <c r="W28" s="1293"/>
      <c r="X28" s="1293"/>
      <c r="Y28" s="1293"/>
      <c r="Z28" s="1293"/>
      <c r="AA28" s="1294"/>
      <c r="AD28" s="57"/>
    </row>
    <row r="29" spans="2:30" ht="20.25" customHeight="1">
      <c r="B29" s="1386"/>
      <c r="C29" s="1387"/>
      <c r="D29" s="1387"/>
      <c r="E29" s="1387"/>
      <c r="F29" s="1388"/>
      <c r="G29" s="1380" t="s">
        <v>575</v>
      </c>
      <c r="H29" s="1380"/>
      <c r="I29" s="1380"/>
      <c r="J29" s="1380"/>
      <c r="K29" s="1380"/>
      <c r="L29" s="1380"/>
      <c r="M29" s="1381"/>
      <c r="N29" s="65" t="s">
        <v>113</v>
      </c>
      <c r="O29" s="1333" t="s">
        <v>25</v>
      </c>
      <c r="P29" s="1333"/>
      <c r="Q29" s="1333"/>
      <c r="R29" s="1333"/>
      <c r="S29" s="65" t="s">
        <v>113</v>
      </c>
      <c r="T29" s="1362" t="s">
        <v>56</v>
      </c>
      <c r="U29" s="1362"/>
      <c r="V29" s="1362"/>
      <c r="W29" s="553"/>
      <c r="X29" s="560"/>
      <c r="Y29" s="1362"/>
      <c r="Z29" s="1362"/>
      <c r="AA29" s="1363"/>
      <c r="AD29" s="58"/>
    </row>
    <row r="30" spans="2:30" ht="20.25" customHeight="1" thickBot="1">
      <c r="B30" s="1364" t="s">
        <v>96</v>
      </c>
      <c r="C30" s="1365"/>
      <c r="D30" s="1365"/>
      <c r="E30" s="1365"/>
      <c r="F30" s="1366"/>
      <c r="G30" s="1382" t="s">
        <v>59</v>
      </c>
      <c r="H30" s="1382"/>
      <c r="I30" s="1382"/>
      <c r="J30" s="1382"/>
      <c r="K30" s="1382"/>
      <c r="L30" s="1382"/>
      <c r="M30" s="1383"/>
      <c r="N30" s="561" t="s">
        <v>113</v>
      </c>
      <c r="O30" s="1373" t="s">
        <v>74</v>
      </c>
      <c r="P30" s="1373"/>
      <c r="Q30" s="1373"/>
      <c r="R30" s="1373"/>
      <c r="S30" s="561" t="s">
        <v>113</v>
      </c>
      <c r="T30" s="1374" t="s">
        <v>83</v>
      </c>
      <c r="U30" s="1375"/>
      <c r="V30" s="1375"/>
      <c r="W30" s="1375"/>
      <c r="X30" s="1375"/>
      <c r="Y30" s="1375"/>
      <c r="Z30" s="1375"/>
      <c r="AA30" s="1376"/>
      <c r="AD30" s="57"/>
    </row>
    <row r="31" spans="2:30" ht="20.25" customHeight="1" thickBot="1">
      <c r="B31" s="1367"/>
      <c r="C31" s="1368"/>
      <c r="D31" s="1368"/>
      <c r="E31" s="1368"/>
      <c r="F31" s="1369"/>
      <c r="G31" s="1299" t="s">
        <v>80</v>
      </c>
      <c r="H31" s="1299"/>
      <c r="I31" s="1299"/>
      <c r="J31" s="1299"/>
      <c r="K31" s="1299"/>
      <c r="L31" s="1299"/>
      <c r="M31" s="1300"/>
      <c r="N31" s="542" t="s">
        <v>113</v>
      </c>
      <c r="O31" s="1291" t="s">
        <v>74</v>
      </c>
      <c r="P31" s="1291"/>
      <c r="Q31" s="1291"/>
      <c r="R31" s="1291"/>
      <c r="S31" s="542" t="s">
        <v>113</v>
      </c>
      <c r="T31" s="1291" t="s">
        <v>47</v>
      </c>
      <c r="U31" s="1291"/>
      <c r="V31" s="1291"/>
      <c r="W31" s="551"/>
      <c r="X31" s="542" t="s">
        <v>113</v>
      </c>
      <c r="Y31" s="1291" t="s">
        <v>46</v>
      </c>
      <c r="Z31" s="1291"/>
      <c r="AA31" s="1377"/>
      <c r="AD31" s="57"/>
    </row>
    <row r="32" spans="2:30" ht="20.25" customHeight="1" thickBot="1">
      <c r="B32" s="1367"/>
      <c r="C32" s="1368"/>
      <c r="D32" s="1368"/>
      <c r="E32" s="1368"/>
      <c r="F32" s="1369"/>
      <c r="G32" s="1299" t="s">
        <v>81</v>
      </c>
      <c r="H32" s="1299"/>
      <c r="I32" s="1299"/>
      <c r="J32" s="1299"/>
      <c r="K32" s="1299"/>
      <c r="L32" s="1299"/>
      <c r="M32" s="1300"/>
      <c r="N32" s="542" t="s">
        <v>113</v>
      </c>
      <c r="O32" s="1291" t="s">
        <v>74</v>
      </c>
      <c r="P32" s="1291"/>
      <c r="Q32" s="1291"/>
      <c r="R32" s="1291"/>
      <c r="S32" s="542" t="s">
        <v>113</v>
      </c>
      <c r="T32" s="1292" t="s">
        <v>83</v>
      </c>
      <c r="U32" s="1293"/>
      <c r="V32" s="1293"/>
      <c r="W32" s="1293"/>
      <c r="X32" s="1293"/>
      <c r="Y32" s="1293"/>
      <c r="Z32" s="1293"/>
      <c r="AA32" s="1294"/>
      <c r="AD32" s="57"/>
    </row>
    <row r="33" spans="2:30" ht="20.25" customHeight="1" thickBot="1">
      <c r="B33" s="1370"/>
      <c r="C33" s="1371"/>
      <c r="D33" s="1371"/>
      <c r="E33" s="1371"/>
      <c r="F33" s="1372"/>
      <c r="G33" s="1384" t="s">
        <v>575</v>
      </c>
      <c r="H33" s="1384"/>
      <c r="I33" s="1384"/>
      <c r="J33" s="1384"/>
      <c r="K33" s="1384"/>
      <c r="L33" s="1384"/>
      <c r="M33" s="1385"/>
      <c r="N33" s="63" t="s">
        <v>113</v>
      </c>
      <c r="O33" s="1343" t="s">
        <v>25</v>
      </c>
      <c r="P33" s="1343"/>
      <c r="Q33" s="1343"/>
      <c r="R33" s="1343"/>
      <c r="S33" s="63" t="s">
        <v>113</v>
      </c>
      <c r="T33" s="1378" t="s">
        <v>56</v>
      </c>
      <c r="U33" s="1378"/>
      <c r="V33" s="1378"/>
      <c r="W33" s="562"/>
      <c r="X33" s="563"/>
      <c r="Y33" s="1378"/>
      <c r="Z33" s="1378"/>
      <c r="AA33" s="1379"/>
      <c r="AD33" s="61"/>
    </row>
    <row r="34" spans="2:30" ht="20.25" customHeight="1">
      <c r="B34" s="1242" t="s">
        <v>688</v>
      </c>
      <c r="C34" s="1242"/>
      <c r="D34" s="1242"/>
      <c r="E34" s="1242"/>
      <c r="F34" s="1242"/>
      <c r="G34" s="1242"/>
      <c r="H34" s="1242"/>
      <c r="I34" s="1242"/>
      <c r="J34" s="1242"/>
      <c r="K34" s="1242"/>
      <c r="L34" s="1242"/>
      <c r="M34" s="1242"/>
      <c r="N34" s="1242"/>
      <c r="O34" s="1242"/>
      <c r="P34" s="1242"/>
      <c r="Q34" s="1242"/>
      <c r="R34" s="1242"/>
      <c r="S34" s="337"/>
      <c r="T34" s="335"/>
      <c r="U34" s="564"/>
      <c r="V34" s="564"/>
      <c r="W34" s="564"/>
      <c r="X34" s="564"/>
      <c r="Y34" s="564"/>
      <c r="Z34" s="564"/>
      <c r="AA34" s="564"/>
      <c r="AD34" s="57"/>
    </row>
    <row r="35" spans="2:30" ht="20.25" customHeight="1" thickBot="1">
      <c r="B35" s="1392" t="s">
        <v>78</v>
      </c>
      <c r="C35" s="1392"/>
      <c r="D35" s="1392"/>
      <c r="E35" s="1392"/>
      <c r="F35" s="1392"/>
      <c r="G35" s="1392"/>
      <c r="H35" s="1392"/>
      <c r="I35" s="1392"/>
      <c r="J35" s="1392"/>
      <c r="K35" s="1392"/>
      <c r="L35" s="1392"/>
      <c r="M35" s="1392"/>
      <c r="N35" s="1392"/>
      <c r="O35" s="1392"/>
      <c r="P35" s="1392"/>
      <c r="Q35" s="1392"/>
      <c r="R35" s="1392"/>
      <c r="S35" s="564"/>
      <c r="T35" s="564"/>
      <c r="U35" s="564"/>
      <c r="V35" s="564"/>
      <c r="W35" s="564"/>
      <c r="X35" s="564"/>
      <c r="Y35" s="564"/>
      <c r="Z35" s="564"/>
      <c r="AA35" s="564"/>
      <c r="AB35" s="4"/>
      <c r="AC35" s="4"/>
    </row>
    <row r="36" spans="2:30" ht="21" customHeight="1">
      <c r="B36" s="1393" t="s">
        <v>622</v>
      </c>
      <c r="C36" s="1394"/>
      <c r="D36" s="1394"/>
      <c r="E36" s="1394"/>
      <c r="F36" s="1394"/>
      <c r="G36" s="1394"/>
      <c r="H36" s="1394"/>
      <c r="I36" s="1395"/>
      <c r="J36" s="1396">
        <f>SUM(J37:S39)</f>
        <v>0</v>
      </c>
      <c r="K36" s="1397"/>
      <c r="L36" s="1397"/>
      <c r="M36" s="1397"/>
      <c r="N36" s="1397"/>
      <c r="O36" s="1397"/>
      <c r="P36" s="1397"/>
      <c r="Q36" s="1397"/>
      <c r="R36" s="1397"/>
      <c r="S36" s="1397"/>
      <c r="T36" s="565" t="s">
        <v>60</v>
      </c>
      <c r="U36" s="566"/>
      <c r="V36" s="566"/>
      <c r="W36" s="566"/>
      <c r="X36" s="566"/>
      <c r="Y36" s="566"/>
      <c r="Z36" s="566"/>
      <c r="AA36" s="567"/>
      <c r="AC36" s="57"/>
    </row>
    <row r="37" spans="2:30" ht="25.5" customHeight="1">
      <c r="B37" s="1398" t="s">
        <v>72</v>
      </c>
      <c r="C37" s="1399"/>
      <c r="D37" s="1402" t="s">
        <v>246</v>
      </c>
      <c r="E37" s="1403"/>
      <c r="F37" s="1403"/>
      <c r="G37" s="1403"/>
      <c r="H37" s="1403"/>
      <c r="I37" s="1404"/>
      <c r="J37" s="1405"/>
      <c r="K37" s="1406"/>
      <c r="L37" s="1406"/>
      <c r="M37" s="1406"/>
      <c r="N37" s="1406"/>
      <c r="O37" s="1406"/>
      <c r="P37" s="1406"/>
      <c r="Q37" s="1406"/>
      <c r="R37" s="1406"/>
      <c r="S37" s="1406"/>
      <c r="T37" s="568" t="s">
        <v>60</v>
      </c>
      <c r="U37" s="569"/>
      <c r="V37" s="569"/>
      <c r="W37" s="569"/>
      <c r="X37" s="569"/>
      <c r="Y37" s="569"/>
      <c r="Z37" s="569"/>
      <c r="AA37" s="570"/>
      <c r="AB37" s="59"/>
      <c r="AC37" s="60"/>
    </row>
    <row r="38" spans="2:30" ht="25.5" customHeight="1">
      <c r="B38" s="1296"/>
      <c r="C38" s="1400"/>
      <c r="D38" s="1407" t="s">
        <v>73</v>
      </c>
      <c r="E38" s="1408"/>
      <c r="F38" s="1408"/>
      <c r="G38" s="1408"/>
      <c r="H38" s="1408"/>
      <c r="I38" s="1409"/>
      <c r="J38" s="1405"/>
      <c r="K38" s="1406"/>
      <c r="L38" s="1406"/>
      <c r="M38" s="1406"/>
      <c r="N38" s="1406"/>
      <c r="O38" s="1406"/>
      <c r="P38" s="1406"/>
      <c r="Q38" s="1406"/>
      <c r="R38" s="1406"/>
      <c r="S38" s="1406"/>
      <c r="T38" s="568" t="s">
        <v>60</v>
      </c>
      <c r="U38" s="569"/>
      <c r="V38" s="569"/>
      <c r="W38" s="569"/>
      <c r="X38" s="569"/>
      <c r="Y38" s="569"/>
      <c r="Z38" s="569"/>
      <c r="AA38" s="570"/>
      <c r="AB38" s="59"/>
      <c r="AC38" s="56"/>
    </row>
    <row r="39" spans="2:30" ht="25.5" customHeight="1" thickBot="1">
      <c r="B39" s="1177"/>
      <c r="C39" s="1401"/>
      <c r="D39" s="1410" t="s">
        <v>102</v>
      </c>
      <c r="E39" s="1411"/>
      <c r="F39" s="1411"/>
      <c r="G39" s="1411"/>
      <c r="H39" s="1411"/>
      <c r="I39" s="1411"/>
      <c r="J39" s="1412"/>
      <c r="K39" s="1413"/>
      <c r="L39" s="1413"/>
      <c r="M39" s="1413"/>
      <c r="N39" s="1413"/>
      <c r="O39" s="1413"/>
      <c r="P39" s="1413"/>
      <c r="Q39" s="1413"/>
      <c r="R39" s="1413"/>
      <c r="S39" s="1413"/>
      <c r="T39" s="571" t="s">
        <v>60</v>
      </c>
      <c r="U39" s="572"/>
      <c r="V39" s="572"/>
      <c r="W39" s="572"/>
      <c r="X39" s="572"/>
      <c r="Y39" s="572"/>
      <c r="Z39" s="572"/>
      <c r="AA39" s="573"/>
      <c r="AB39" s="59"/>
      <c r="AC39" s="56"/>
    </row>
    <row r="40" spans="2:30" ht="20.25" customHeight="1" thickBot="1">
      <c r="B40" s="1414" t="s">
        <v>266</v>
      </c>
      <c r="C40" s="1414"/>
      <c r="D40" s="1414"/>
      <c r="E40" s="1414"/>
      <c r="F40" s="1414"/>
      <c r="G40" s="1414"/>
      <c r="H40" s="1414"/>
      <c r="I40" s="1414"/>
      <c r="J40" s="1414"/>
      <c r="K40" s="1414"/>
      <c r="L40" s="1414"/>
      <c r="M40" s="1414"/>
      <c r="N40" s="1414"/>
      <c r="O40" s="1414"/>
      <c r="P40" s="1414"/>
      <c r="Q40" s="1414"/>
      <c r="R40" s="1414"/>
      <c r="S40" s="572"/>
      <c r="T40" s="572"/>
      <c r="U40" s="572"/>
      <c r="V40" s="572"/>
      <c r="W40" s="572"/>
      <c r="X40" s="572"/>
      <c r="Y40" s="572"/>
      <c r="Z40" s="572"/>
      <c r="AA40" s="572"/>
      <c r="AB40" s="59"/>
      <c r="AC40" s="56"/>
    </row>
    <row r="41" spans="2:30" ht="21" customHeight="1">
      <c r="B41" s="1415" t="s">
        <v>514</v>
      </c>
      <c r="C41" s="1416"/>
      <c r="D41" s="1416"/>
      <c r="E41" s="1416"/>
      <c r="F41" s="1416"/>
      <c r="G41" s="1416"/>
      <c r="H41" s="1416"/>
      <c r="I41" s="1416"/>
      <c r="J41" s="65" t="s">
        <v>113</v>
      </c>
      <c r="K41" s="1417" t="s">
        <v>513</v>
      </c>
      <c r="L41" s="1417"/>
      <c r="M41" s="1417"/>
      <c r="N41" s="1417"/>
      <c r="O41" s="1417"/>
      <c r="P41" s="65" t="s">
        <v>113</v>
      </c>
      <c r="Q41" s="574" t="s">
        <v>515</v>
      </c>
      <c r="R41" s="575"/>
      <c r="S41" s="575"/>
      <c r="T41" s="575"/>
      <c r="U41" s="575"/>
      <c r="V41" s="575"/>
      <c r="W41" s="1418" t="s">
        <v>689</v>
      </c>
      <c r="X41" s="1418"/>
      <c r="Y41" s="1418"/>
      <c r="Z41" s="1418"/>
      <c r="AA41" s="1419"/>
      <c r="AB41" s="59"/>
      <c r="AC41" s="56"/>
    </row>
    <row r="42" spans="2:30" ht="21" customHeight="1">
      <c r="B42" s="1296" t="s">
        <v>516</v>
      </c>
      <c r="C42" s="1420"/>
      <c r="D42" s="1420"/>
      <c r="E42" s="1420"/>
      <c r="F42" s="1420"/>
      <c r="G42" s="1420"/>
      <c r="H42" s="1420"/>
      <c r="I42" s="1420"/>
      <c r="J42" s="576" t="s">
        <v>113</v>
      </c>
      <c r="K42" s="1421" t="s">
        <v>513</v>
      </c>
      <c r="L42" s="1421"/>
      <c r="M42" s="1421"/>
      <c r="N42" s="1421"/>
      <c r="O42" s="1421"/>
      <c r="P42" s="576" t="s">
        <v>113</v>
      </c>
      <c r="Q42" s="577" t="s">
        <v>515</v>
      </c>
      <c r="R42" s="578"/>
      <c r="S42" s="579"/>
      <c r="T42" s="574"/>
      <c r="U42" s="574"/>
      <c r="V42" s="574"/>
      <c r="W42" s="1422" t="s">
        <v>689</v>
      </c>
      <c r="X42" s="1422"/>
      <c r="Y42" s="1422"/>
      <c r="Z42" s="1422"/>
      <c r="AA42" s="1423"/>
      <c r="AB42" s="59"/>
      <c r="AC42" s="56"/>
    </row>
    <row r="43" spans="2:30" ht="27.75" customHeight="1" thickBot="1">
      <c r="B43" s="1424" t="s">
        <v>586</v>
      </c>
      <c r="C43" s="1425"/>
      <c r="D43" s="1425"/>
      <c r="E43" s="1425"/>
      <c r="F43" s="1425"/>
      <c r="G43" s="1425"/>
      <c r="H43" s="1425"/>
      <c r="I43" s="1425"/>
      <c r="J43" s="63" t="s">
        <v>113</v>
      </c>
      <c r="K43" s="1426" t="s">
        <v>570</v>
      </c>
      <c r="L43" s="1426"/>
      <c r="M43" s="1426"/>
      <c r="N43" s="1426"/>
      <c r="O43" s="1426"/>
      <c r="P43" s="63" t="s">
        <v>113</v>
      </c>
      <c r="Q43" s="1389" t="s">
        <v>571</v>
      </c>
      <c r="R43" s="1389"/>
      <c r="S43" s="1389"/>
      <c r="T43" s="1389"/>
      <c r="U43" s="1389"/>
      <c r="V43" s="1389"/>
      <c r="W43" s="1390" t="s">
        <v>689</v>
      </c>
      <c r="X43" s="1390"/>
      <c r="Y43" s="1390"/>
      <c r="Z43" s="1390"/>
      <c r="AA43" s="1391"/>
      <c r="AB43" s="59"/>
      <c r="AC43" s="56"/>
    </row>
    <row r="44" spans="2:30" ht="9.75" customHeight="1"/>
    <row r="45" spans="2:30">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row>
    <row r="46" spans="2:30" ht="14.25">
      <c r="B46" s="108"/>
      <c r="C46" s="108"/>
      <c r="D46" s="108"/>
      <c r="E46" s="108"/>
      <c r="F46" s="108"/>
      <c r="G46" s="108"/>
      <c r="H46" s="108"/>
      <c r="I46" s="108"/>
      <c r="J46" s="108"/>
      <c r="K46" s="108"/>
      <c r="L46" s="108"/>
      <c r="M46" s="108"/>
      <c r="N46" s="108"/>
      <c r="O46" s="108"/>
      <c r="P46" s="108"/>
      <c r="Q46" s="108"/>
      <c r="R46" s="108"/>
      <c r="S46" s="104"/>
      <c r="T46" s="104"/>
      <c r="U46" s="104"/>
      <c r="V46" s="104"/>
      <c r="W46" s="104"/>
      <c r="X46" s="104"/>
      <c r="Y46" s="104"/>
      <c r="Z46" s="104"/>
      <c r="AA46" s="104"/>
    </row>
    <row r="47" spans="2:30" ht="27" customHeight="1">
      <c r="B47" s="103"/>
      <c r="C47" s="103"/>
      <c r="D47" s="103"/>
      <c r="E47" s="103"/>
      <c r="F47" s="103"/>
      <c r="G47" s="103"/>
      <c r="H47" s="103"/>
      <c r="I47" s="103"/>
      <c r="J47" s="105"/>
      <c r="K47" s="105"/>
      <c r="L47" s="105"/>
      <c r="M47" s="105"/>
      <c r="N47" s="105"/>
      <c r="O47" s="105"/>
      <c r="P47" s="105"/>
      <c r="Q47" s="105"/>
      <c r="R47" s="105"/>
      <c r="S47" s="105"/>
      <c r="T47" s="106"/>
      <c r="U47" s="104"/>
      <c r="V47" s="104"/>
      <c r="W47" s="104"/>
      <c r="X47" s="104"/>
      <c r="Y47" s="104"/>
      <c r="Z47" s="104"/>
      <c r="AA47" s="104"/>
    </row>
    <row r="48" spans="2:30" ht="27" customHeight="1">
      <c r="B48" s="103"/>
      <c r="C48" s="103"/>
      <c r="D48" s="110"/>
      <c r="E48" s="110"/>
      <c r="F48" s="110"/>
      <c r="G48" s="110"/>
      <c r="H48" s="110"/>
      <c r="I48" s="110"/>
      <c r="J48" s="105"/>
      <c r="K48" s="105"/>
      <c r="L48" s="105"/>
      <c r="M48" s="105"/>
      <c r="N48" s="105"/>
      <c r="O48" s="105"/>
      <c r="P48" s="105"/>
      <c r="Q48" s="105"/>
      <c r="R48" s="105"/>
      <c r="S48" s="105"/>
      <c r="T48" s="106"/>
      <c r="U48" s="104"/>
      <c r="V48" s="104"/>
      <c r="W48" s="104"/>
      <c r="X48" s="104"/>
      <c r="Y48" s="104"/>
      <c r="Z48" s="104"/>
      <c r="AA48" s="104"/>
    </row>
    <row r="49" spans="2:27" ht="27" customHeight="1">
      <c r="B49" s="103"/>
      <c r="C49" s="103"/>
      <c r="D49" s="103"/>
      <c r="E49" s="103"/>
      <c r="F49" s="103"/>
      <c r="G49" s="103"/>
      <c r="H49" s="103"/>
      <c r="I49" s="103"/>
      <c r="J49" s="105"/>
      <c r="K49" s="105"/>
      <c r="L49" s="105"/>
      <c r="M49" s="105"/>
      <c r="N49" s="105"/>
      <c r="O49" s="105"/>
      <c r="P49" s="105"/>
      <c r="Q49" s="105"/>
      <c r="R49" s="105"/>
      <c r="S49" s="105"/>
      <c r="T49" s="106"/>
      <c r="U49" s="104"/>
      <c r="V49" s="104"/>
      <c r="W49" s="104"/>
      <c r="X49" s="104"/>
      <c r="Y49" s="104"/>
      <c r="Z49" s="104"/>
      <c r="AA49" s="104"/>
    </row>
    <row r="50" spans="2:27" ht="27" customHeight="1">
      <c r="B50" s="103"/>
      <c r="C50" s="103"/>
      <c r="D50" s="103"/>
      <c r="E50" s="103"/>
      <c r="F50" s="103"/>
      <c r="G50" s="103"/>
      <c r="H50" s="103"/>
      <c r="I50" s="103"/>
      <c r="J50" s="105"/>
      <c r="K50" s="105"/>
      <c r="L50" s="105"/>
      <c r="M50" s="105"/>
      <c r="N50" s="105"/>
      <c r="O50" s="105"/>
      <c r="P50" s="105"/>
      <c r="Q50" s="105"/>
      <c r="R50" s="105"/>
      <c r="S50" s="105"/>
      <c r="T50" s="106"/>
      <c r="U50" s="104"/>
      <c r="V50" s="104"/>
      <c r="W50" s="104"/>
      <c r="X50" s="104"/>
      <c r="Y50" s="104"/>
      <c r="Z50" s="104"/>
      <c r="AA50" s="104"/>
    </row>
    <row r="51" spans="2:27" ht="14.25">
      <c r="B51" s="108"/>
      <c r="C51" s="108"/>
      <c r="D51" s="108"/>
      <c r="E51" s="108"/>
      <c r="F51" s="108"/>
      <c r="G51" s="108"/>
      <c r="H51" s="108"/>
      <c r="I51" s="108"/>
      <c r="J51" s="108"/>
      <c r="K51" s="108"/>
      <c r="L51" s="108"/>
      <c r="M51" s="108"/>
      <c r="N51" s="108"/>
      <c r="O51" s="108"/>
      <c r="P51" s="108"/>
      <c r="Q51" s="108"/>
      <c r="R51" s="108"/>
      <c r="S51" s="104"/>
      <c r="T51" s="104"/>
      <c r="U51" s="104"/>
      <c r="V51" s="104"/>
      <c r="W51" s="104"/>
      <c r="X51" s="104"/>
      <c r="Y51" s="104"/>
      <c r="Z51" s="104"/>
      <c r="AA51" s="104"/>
    </row>
    <row r="52" spans="2:27" ht="27.75" customHeight="1">
      <c r="B52" s="103"/>
      <c r="C52" s="103"/>
      <c r="D52" s="103"/>
      <c r="E52" s="103"/>
      <c r="F52" s="103"/>
      <c r="G52" s="103"/>
      <c r="H52" s="103"/>
      <c r="I52" s="103"/>
      <c r="J52" s="107"/>
      <c r="K52" s="103"/>
      <c r="L52" s="103"/>
      <c r="M52" s="103"/>
      <c r="N52" s="103"/>
      <c r="O52" s="103"/>
      <c r="P52" s="107"/>
      <c r="Q52" s="108"/>
      <c r="R52" s="108"/>
      <c r="S52" s="108"/>
      <c r="T52" s="108"/>
      <c r="U52" s="108"/>
      <c r="V52" s="108"/>
      <c r="W52" s="103"/>
      <c r="X52" s="103"/>
      <c r="Y52" s="103"/>
      <c r="Z52" s="103"/>
      <c r="AA52" s="103"/>
    </row>
    <row r="53" spans="2:27" ht="27.75" customHeight="1">
      <c r="B53" s="103"/>
      <c r="C53" s="103"/>
      <c r="D53" s="103"/>
      <c r="E53" s="103"/>
      <c r="F53" s="103"/>
      <c r="G53" s="103"/>
      <c r="H53" s="103"/>
      <c r="I53" s="103"/>
      <c r="J53" s="107"/>
      <c r="K53" s="103"/>
      <c r="L53" s="103"/>
      <c r="M53" s="103"/>
      <c r="N53" s="103"/>
      <c r="O53" s="103"/>
      <c r="P53" s="107"/>
      <c r="Q53" s="108"/>
      <c r="R53" s="108"/>
      <c r="S53" s="108"/>
      <c r="T53" s="108"/>
      <c r="U53" s="108"/>
      <c r="V53" s="108"/>
      <c r="W53" s="103"/>
      <c r="X53" s="103"/>
      <c r="Y53" s="103"/>
      <c r="Z53" s="103"/>
      <c r="AA53" s="103"/>
    </row>
    <row r="54" spans="2:27" ht="27.75" customHeight="1">
      <c r="B54" s="110"/>
      <c r="C54" s="110"/>
      <c r="D54" s="110"/>
      <c r="E54" s="110"/>
      <c r="F54" s="110"/>
      <c r="G54" s="110"/>
      <c r="H54" s="110"/>
      <c r="I54" s="110"/>
      <c r="J54" s="107"/>
      <c r="K54" s="103"/>
      <c r="L54" s="103"/>
      <c r="M54" s="103"/>
      <c r="N54" s="103"/>
      <c r="O54" s="103"/>
      <c r="P54" s="107"/>
      <c r="Q54" s="109"/>
      <c r="R54" s="109"/>
      <c r="S54" s="109"/>
      <c r="T54" s="109"/>
      <c r="U54" s="109"/>
      <c r="V54" s="109"/>
      <c r="W54" s="103"/>
      <c r="X54" s="103"/>
      <c r="Y54" s="103"/>
      <c r="Z54" s="103"/>
      <c r="AA54" s="103"/>
    </row>
    <row r="55" spans="2:27">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row>
    <row r="56" spans="2:27">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row>
  </sheetData>
  <mergeCells count="130">
    <mergeCell ref="X7:AA7"/>
    <mergeCell ref="S7:V7"/>
    <mergeCell ref="G6:M6"/>
    <mergeCell ref="O6:Q6"/>
    <mergeCell ref="S6:V6"/>
    <mergeCell ref="X6:AA6"/>
    <mergeCell ref="B6:F8"/>
    <mergeCell ref="O7:Q7"/>
    <mergeCell ref="G7:M8"/>
    <mergeCell ref="O8:AA8"/>
    <mergeCell ref="Q43:V43"/>
    <mergeCell ref="W43:AA43"/>
    <mergeCell ref="B34:R34"/>
    <mergeCell ref="B35:R35"/>
    <mergeCell ref="B36:I36"/>
    <mergeCell ref="J36:S36"/>
    <mergeCell ref="B37:C39"/>
    <mergeCell ref="D37:I37"/>
    <mergeCell ref="J37:S37"/>
    <mergeCell ref="D38:I38"/>
    <mergeCell ref="J38:S38"/>
    <mergeCell ref="D39:I39"/>
    <mergeCell ref="J39:S39"/>
    <mergeCell ref="B40:R40"/>
    <mergeCell ref="B41:I41"/>
    <mergeCell ref="K41:O41"/>
    <mergeCell ref="W41:AA41"/>
    <mergeCell ref="B42:I42"/>
    <mergeCell ref="K42:O42"/>
    <mergeCell ref="W42:AA42"/>
    <mergeCell ref="B43:I43"/>
    <mergeCell ref="K43:O43"/>
    <mergeCell ref="T28:AA28"/>
    <mergeCell ref="O29:R29"/>
    <mergeCell ref="T29:V29"/>
    <mergeCell ref="Y29:AA29"/>
    <mergeCell ref="B30:F33"/>
    <mergeCell ref="O30:R30"/>
    <mergeCell ref="T30:AA30"/>
    <mergeCell ref="O31:R31"/>
    <mergeCell ref="T31:V31"/>
    <mergeCell ref="Y31:AA31"/>
    <mergeCell ref="O32:R32"/>
    <mergeCell ref="T32:AA32"/>
    <mergeCell ref="O33:R33"/>
    <mergeCell ref="T33:V33"/>
    <mergeCell ref="Y33:AA33"/>
    <mergeCell ref="G29:M29"/>
    <mergeCell ref="G30:M30"/>
    <mergeCell ref="G31:M31"/>
    <mergeCell ref="G33:M33"/>
    <mergeCell ref="G32:M32"/>
    <mergeCell ref="B27:F29"/>
    <mergeCell ref="O28:R28"/>
    <mergeCell ref="G28:M28"/>
    <mergeCell ref="G27:M27"/>
    <mergeCell ref="B10:F10"/>
    <mergeCell ref="G10:AA10"/>
    <mergeCell ref="B11:F12"/>
    <mergeCell ref="G11:M11"/>
    <mergeCell ref="O11:Q11"/>
    <mergeCell ref="S11:X11"/>
    <mergeCell ref="G12:M12"/>
    <mergeCell ref="O12:Q12"/>
    <mergeCell ref="S12:V12"/>
    <mergeCell ref="X12:AA12"/>
    <mergeCell ref="B25:F25"/>
    <mergeCell ref="G25:AA25"/>
    <mergeCell ref="B26:F26"/>
    <mergeCell ref="O26:R26"/>
    <mergeCell ref="T26:AA26"/>
    <mergeCell ref="O19:Q19"/>
    <mergeCell ref="O22:Q22"/>
    <mergeCell ref="G17:M17"/>
    <mergeCell ref="O17:R17"/>
    <mergeCell ref="V17:AA17"/>
    <mergeCell ref="B18:F22"/>
    <mergeCell ref="G20:M20"/>
    <mergeCell ref="O20:Q20"/>
    <mergeCell ref="S20:V20"/>
    <mergeCell ref="X20:AA20"/>
    <mergeCell ref="G21:M21"/>
    <mergeCell ref="O21:Q21"/>
    <mergeCell ref="S21:V21"/>
    <mergeCell ref="X21:AA21"/>
    <mergeCell ref="S22:V22"/>
    <mergeCell ref="X22:AA22"/>
    <mergeCell ref="G22:M22"/>
    <mergeCell ref="O18:Q18"/>
    <mergeCell ref="G18:M18"/>
    <mergeCell ref="B1:AA1"/>
    <mergeCell ref="B2:F2"/>
    <mergeCell ref="G2:AA2"/>
    <mergeCell ref="G4:M4"/>
    <mergeCell ref="O4:Q4"/>
    <mergeCell ref="S4:V4"/>
    <mergeCell ref="X4:AA4"/>
    <mergeCell ref="B3:F5"/>
    <mergeCell ref="G3:M3"/>
    <mergeCell ref="O3:Q3"/>
    <mergeCell ref="S3:V3"/>
    <mergeCell ref="X3:AA3"/>
    <mergeCell ref="G5:M5"/>
    <mergeCell ref="O5:Q5"/>
    <mergeCell ref="S5:V5"/>
    <mergeCell ref="X5:AA5"/>
    <mergeCell ref="O27:R27"/>
    <mergeCell ref="T27:AA27"/>
    <mergeCell ref="B9:AA9"/>
    <mergeCell ref="B13:F17"/>
    <mergeCell ref="G13:M13"/>
    <mergeCell ref="O13:R13"/>
    <mergeCell ref="V13:AA13"/>
    <mergeCell ref="G14:M14"/>
    <mergeCell ref="O14:R14"/>
    <mergeCell ref="G26:M26"/>
    <mergeCell ref="X19:AA19"/>
    <mergeCell ref="C23:AA23"/>
    <mergeCell ref="B24:AA24"/>
    <mergeCell ref="V14:AA14"/>
    <mergeCell ref="G15:M15"/>
    <mergeCell ref="O15:T15"/>
    <mergeCell ref="V15:AA15"/>
    <mergeCell ref="G16:M16"/>
    <mergeCell ref="O16:T16"/>
    <mergeCell ref="V16:AA16"/>
    <mergeCell ref="X18:AA18"/>
    <mergeCell ref="S19:V19"/>
    <mergeCell ref="G19:M19"/>
    <mergeCell ref="S18:V18"/>
  </mergeCells>
  <phoneticPr fontId="10"/>
  <dataValidations count="1">
    <dataValidation type="list" allowBlank="1" showInputMessage="1" showErrorMessage="1" sqref="P41:P43 R11:R12 J52:J54 P52:P54 X31 W12 R18:R22 W18:W22 S26:S33 N26:N33 N11:N22 U13:U17 J41:J43 W7 W4:W5 N3:N8 R3:R7" xr:uid="{00000000-0002-0000-03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35"/>
  <sheetViews>
    <sheetView view="pageBreakPreview" zoomScaleNormal="100" zoomScaleSheetLayoutView="100" workbookViewId="0">
      <selection sqref="A1:S1"/>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s="57" customFormat="1" ht="33.75" customHeight="1" thickBot="1">
      <c r="A1" s="1574" t="s">
        <v>797</v>
      </c>
      <c r="B1" s="1574"/>
      <c r="C1" s="1574"/>
      <c r="D1" s="1574"/>
      <c r="E1" s="1574"/>
      <c r="F1" s="1574"/>
      <c r="G1" s="1574"/>
      <c r="H1" s="1574"/>
      <c r="I1" s="1574"/>
      <c r="J1" s="1574"/>
      <c r="K1" s="1574"/>
      <c r="L1" s="1574"/>
      <c r="M1" s="1574"/>
      <c r="N1" s="1574"/>
      <c r="O1" s="1574"/>
      <c r="P1" s="1574"/>
      <c r="Q1" s="1574"/>
      <c r="R1" s="1574"/>
      <c r="S1" s="1574"/>
    </row>
    <row r="2" spans="1:19" s="57" customFormat="1" ht="21" customHeight="1">
      <c r="A2" s="1559"/>
      <c r="B2" s="1561" t="s">
        <v>145</v>
      </c>
      <c r="C2" s="1562"/>
      <c r="D2" s="1562"/>
      <c r="E2" s="1565" t="s">
        <v>511</v>
      </c>
      <c r="F2" s="1566"/>
      <c r="G2" s="1569" t="s">
        <v>267</v>
      </c>
      <c r="H2" s="1565" t="s">
        <v>141</v>
      </c>
      <c r="I2" s="1571"/>
      <c r="J2" s="1579" t="s">
        <v>799</v>
      </c>
      <c r="K2" s="1580"/>
      <c r="L2" s="1583" t="s">
        <v>146</v>
      </c>
      <c r="M2" s="1584"/>
      <c r="N2" s="1584"/>
      <c r="O2" s="1584"/>
      <c r="P2" s="1579" t="s">
        <v>798</v>
      </c>
      <c r="Q2" s="1585"/>
      <c r="R2" s="1561" t="s">
        <v>512</v>
      </c>
      <c r="S2" s="1587"/>
    </row>
    <row r="3" spans="1:19" s="57" customFormat="1" ht="33.75" customHeight="1" thickBot="1">
      <c r="A3" s="1560"/>
      <c r="B3" s="1563"/>
      <c r="C3" s="1564"/>
      <c r="D3" s="1564"/>
      <c r="E3" s="1567"/>
      <c r="F3" s="1568"/>
      <c r="G3" s="1570"/>
      <c r="H3" s="1572"/>
      <c r="I3" s="1573"/>
      <c r="J3" s="1581"/>
      <c r="K3" s="1582"/>
      <c r="L3" s="1590" t="s">
        <v>143</v>
      </c>
      <c r="M3" s="1591"/>
      <c r="N3" s="1590" t="s">
        <v>144</v>
      </c>
      <c r="O3" s="1592"/>
      <c r="P3" s="1581"/>
      <c r="Q3" s="1586"/>
      <c r="R3" s="1588"/>
      <c r="S3" s="1589"/>
    </row>
    <row r="4" spans="1:19" s="5" customFormat="1" ht="30" customHeight="1" thickTop="1">
      <c r="A4" s="197">
        <v>1</v>
      </c>
      <c r="B4" s="1541"/>
      <c r="C4" s="1542"/>
      <c r="D4" s="1543"/>
      <c r="E4" s="1544"/>
      <c r="F4" s="1545"/>
      <c r="G4" s="198" t="s">
        <v>142</v>
      </c>
      <c r="H4" s="1546"/>
      <c r="I4" s="1547"/>
      <c r="J4" s="1548"/>
      <c r="K4" s="1549"/>
      <c r="L4" s="1550"/>
      <c r="M4" s="1551"/>
      <c r="N4" s="1552">
        <f>J4-L4</f>
        <v>0</v>
      </c>
      <c r="O4" s="1553"/>
      <c r="P4" s="1548"/>
      <c r="Q4" s="1554"/>
      <c r="R4" s="1555">
        <f t="shared" ref="R4:R9" si="0">J4-P4</f>
        <v>0</v>
      </c>
      <c r="S4" s="1556"/>
    </row>
    <row r="5" spans="1:19" s="5" customFormat="1" ht="30" customHeight="1">
      <c r="A5" s="197">
        <v>2</v>
      </c>
      <c r="B5" s="1520"/>
      <c r="C5" s="1521"/>
      <c r="D5" s="1522"/>
      <c r="E5" s="1529"/>
      <c r="F5" s="1530"/>
      <c r="G5" s="198" t="s">
        <v>142</v>
      </c>
      <c r="H5" s="1532"/>
      <c r="I5" s="1533"/>
      <c r="J5" s="1534"/>
      <c r="K5" s="1528"/>
      <c r="L5" s="1527"/>
      <c r="M5" s="1535"/>
      <c r="N5" s="1523">
        <f t="shared" ref="N5:N15" si="1">J5-L5</f>
        <v>0</v>
      </c>
      <c r="O5" s="1524"/>
      <c r="P5" s="1534"/>
      <c r="Q5" s="1536"/>
      <c r="R5" s="1557">
        <f t="shared" si="0"/>
        <v>0</v>
      </c>
      <c r="S5" s="1558"/>
    </row>
    <row r="6" spans="1:19" s="5" customFormat="1" ht="30" customHeight="1">
      <c r="A6" s="197">
        <v>3</v>
      </c>
      <c r="B6" s="1520"/>
      <c r="C6" s="1521"/>
      <c r="D6" s="1522"/>
      <c r="E6" s="1529"/>
      <c r="F6" s="1530"/>
      <c r="G6" s="198"/>
      <c r="H6" s="1532"/>
      <c r="I6" s="1533"/>
      <c r="J6" s="1534"/>
      <c r="K6" s="1528"/>
      <c r="L6" s="1527"/>
      <c r="M6" s="1528"/>
      <c r="N6" s="1523">
        <f>J6-L6</f>
        <v>0</v>
      </c>
      <c r="O6" s="1524"/>
      <c r="P6" s="1575"/>
      <c r="Q6" s="1576"/>
      <c r="R6" s="1593">
        <f t="shared" si="0"/>
        <v>0</v>
      </c>
      <c r="S6" s="1594"/>
    </row>
    <row r="7" spans="1:19" s="5" customFormat="1" ht="30" customHeight="1">
      <c r="A7" s="197">
        <v>4</v>
      </c>
      <c r="B7" s="1520"/>
      <c r="C7" s="1521"/>
      <c r="D7" s="1522"/>
      <c r="E7" s="1529"/>
      <c r="F7" s="1530"/>
      <c r="G7" s="198"/>
      <c r="H7" s="1532"/>
      <c r="I7" s="1533"/>
      <c r="J7" s="1534"/>
      <c r="K7" s="1528"/>
      <c r="L7" s="1527"/>
      <c r="M7" s="1528"/>
      <c r="N7" s="1523">
        <f>J7-L7</f>
        <v>0</v>
      </c>
      <c r="O7" s="1524"/>
      <c r="P7" s="1577"/>
      <c r="Q7" s="1578"/>
      <c r="R7" s="1593">
        <f t="shared" si="0"/>
        <v>0</v>
      </c>
      <c r="S7" s="1594"/>
    </row>
    <row r="8" spans="1:19" s="5" customFormat="1" ht="30" customHeight="1">
      <c r="A8" s="197">
        <v>5</v>
      </c>
      <c r="B8" s="1520"/>
      <c r="C8" s="1521"/>
      <c r="D8" s="1522"/>
      <c r="E8" s="1529"/>
      <c r="F8" s="1530"/>
      <c r="G8" s="198"/>
      <c r="H8" s="1532"/>
      <c r="I8" s="1533"/>
      <c r="J8" s="1534"/>
      <c r="K8" s="1528"/>
      <c r="L8" s="1527"/>
      <c r="M8" s="1528"/>
      <c r="N8" s="1523">
        <f>J8-L8</f>
        <v>0</v>
      </c>
      <c r="O8" s="1524"/>
      <c r="P8" s="1534"/>
      <c r="Q8" s="1536"/>
      <c r="R8" s="1537">
        <f t="shared" si="0"/>
        <v>0</v>
      </c>
      <c r="S8" s="1538"/>
    </row>
    <row r="9" spans="1:19" s="5" customFormat="1" ht="30" customHeight="1">
      <c r="A9" s="197">
        <v>6</v>
      </c>
      <c r="B9" s="1520"/>
      <c r="C9" s="1521"/>
      <c r="D9" s="1522"/>
      <c r="E9" s="1529"/>
      <c r="F9" s="1530"/>
      <c r="G9" s="198"/>
      <c r="H9" s="1532"/>
      <c r="I9" s="1533"/>
      <c r="J9" s="1534"/>
      <c r="K9" s="1528"/>
      <c r="L9" s="1527"/>
      <c r="M9" s="1528"/>
      <c r="N9" s="1523">
        <f>J9-L9</f>
        <v>0</v>
      </c>
      <c r="O9" s="1524"/>
      <c r="P9" s="1517"/>
      <c r="Q9" s="1519"/>
      <c r="R9" s="1539">
        <f t="shared" si="0"/>
        <v>0</v>
      </c>
      <c r="S9" s="1540"/>
    </row>
    <row r="10" spans="1:19" s="5" customFormat="1" ht="30" customHeight="1">
      <c r="A10" s="197">
        <v>7</v>
      </c>
      <c r="B10" s="1520"/>
      <c r="C10" s="1521"/>
      <c r="D10" s="1522"/>
      <c r="E10" s="1529"/>
      <c r="F10" s="1530"/>
      <c r="G10" s="198" t="s">
        <v>142</v>
      </c>
      <c r="H10" s="1532"/>
      <c r="I10" s="1533"/>
      <c r="J10" s="1534"/>
      <c r="K10" s="1528"/>
      <c r="L10" s="1527"/>
      <c r="M10" s="1535"/>
      <c r="N10" s="1523">
        <f t="shared" si="1"/>
        <v>0</v>
      </c>
      <c r="O10" s="1524"/>
      <c r="P10" s="1534"/>
      <c r="Q10" s="1536"/>
      <c r="R10" s="1499">
        <f t="shared" ref="R10:R15" si="2">J10-P10</f>
        <v>0</v>
      </c>
      <c r="S10" s="1500"/>
    </row>
    <row r="11" spans="1:19" s="5" customFormat="1" ht="30" customHeight="1">
      <c r="A11" s="197">
        <v>8</v>
      </c>
      <c r="B11" s="1520"/>
      <c r="C11" s="1521"/>
      <c r="D11" s="1522"/>
      <c r="E11" s="1529"/>
      <c r="F11" s="1530"/>
      <c r="G11" s="198" t="s">
        <v>142</v>
      </c>
      <c r="H11" s="1532"/>
      <c r="I11" s="1533"/>
      <c r="J11" s="1534"/>
      <c r="K11" s="1528"/>
      <c r="L11" s="1527"/>
      <c r="M11" s="1535"/>
      <c r="N11" s="1523">
        <f t="shared" si="1"/>
        <v>0</v>
      </c>
      <c r="O11" s="1524"/>
      <c r="P11" s="1534"/>
      <c r="Q11" s="1536"/>
      <c r="R11" s="1499">
        <f t="shared" si="2"/>
        <v>0</v>
      </c>
      <c r="S11" s="1500"/>
    </row>
    <row r="12" spans="1:19" s="5" customFormat="1" ht="30" customHeight="1">
      <c r="A12" s="197">
        <v>9</v>
      </c>
      <c r="B12" s="1520"/>
      <c r="C12" s="1521"/>
      <c r="D12" s="1522"/>
      <c r="E12" s="1529"/>
      <c r="F12" s="1530"/>
      <c r="G12" s="198" t="s">
        <v>142</v>
      </c>
      <c r="H12" s="1532"/>
      <c r="I12" s="1533"/>
      <c r="J12" s="1534"/>
      <c r="K12" s="1528"/>
      <c r="L12" s="1527"/>
      <c r="M12" s="1535"/>
      <c r="N12" s="1523">
        <f t="shared" si="1"/>
        <v>0</v>
      </c>
      <c r="O12" s="1524"/>
      <c r="P12" s="1534"/>
      <c r="Q12" s="1536"/>
      <c r="R12" s="1499">
        <f t="shared" si="2"/>
        <v>0</v>
      </c>
      <c r="S12" s="1500"/>
    </row>
    <row r="13" spans="1:19" s="5" customFormat="1" ht="30" customHeight="1">
      <c r="A13" s="197">
        <v>10</v>
      </c>
      <c r="B13" s="1520"/>
      <c r="C13" s="1521"/>
      <c r="D13" s="1522"/>
      <c r="E13" s="1529"/>
      <c r="F13" s="1530"/>
      <c r="G13" s="198"/>
      <c r="H13" s="1529"/>
      <c r="I13" s="1531"/>
      <c r="J13" s="1517"/>
      <c r="K13" s="1518"/>
      <c r="L13" s="1527"/>
      <c r="M13" s="1528"/>
      <c r="N13" s="1523">
        <f t="shared" si="1"/>
        <v>0</v>
      </c>
      <c r="O13" s="1524"/>
      <c r="P13" s="1517"/>
      <c r="Q13" s="1519"/>
      <c r="R13" s="1499">
        <f t="shared" si="2"/>
        <v>0</v>
      </c>
      <c r="S13" s="1500"/>
    </row>
    <row r="14" spans="1:19" s="5" customFormat="1" ht="30" customHeight="1">
      <c r="A14" s="197">
        <v>11</v>
      </c>
      <c r="B14" s="1520"/>
      <c r="C14" s="1521"/>
      <c r="D14" s="1522"/>
      <c r="E14" s="1529"/>
      <c r="F14" s="1530"/>
      <c r="G14" s="198"/>
      <c r="H14" s="1529"/>
      <c r="I14" s="1531"/>
      <c r="J14" s="1517"/>
      <c r="K14" s="1518"/>
      <c r="L14" s="1527"/>
      <c r="M14" s="1528"/>
      <c r="N14" s="1523">
        <f t="shared" si="1"/>
        <v>0</v>
      </c>
      <c r="O14" s="1524"/>
      <c r="P14" s="1517"/>
      <c r="Q14" s="1519"/>
      <c r="R14" s="1501">
        <f t="shared" si="2"/>
        <v>0</v>
      </c>
      <c r="S14" s="1502"/>
    </row>
    <row r="15" spans="1:19" s="5" customFormat="1" ht="30" customHeight="1">
      <c r="A15" s="197">
        <v>12</v>
      </c>
      <c r="B15" s="1503"/>
      <c r="C15" s="1504"/>
      <c r="D15" s="1505"/>
      <c r="E15" s="1506"/>
      <c r="F15" s="1507"/>
      <c r="G15" s="198" t="s">
        <v>142</v>
      </c>
      <c r="H15" s="1508"/>
      <c r="I15" s="1509"/>
      <c r="J15" s="1510"/>
      <c r="K15" s="1511"/>
      <c r="L15" s="1512"/>
      <c r="M15" s="1513"/>
      <c r="N15" s="1525">
        <f t="shared" si="1"/>
        <v>0</v>
      </c>
      <c r="O15" s="1526"/>
      <c r="P15" s="1510"/>
      <c r="Q15" s="1514"/>
      <c r="R15" s="1515">
        <f t="shared" si="2"/>
        <v>0</v>
      </c>
      <c r="S15" s="1516"/>
    </row>
    <row r="16" spans="1:19" s="57" customFormat="1" ht="35.1" customHeight="1">
      <c r="A16" s="199" t="s">
        <v>521</v>
      </c>
      <c r="B16" s="1450" t="s">
        <v>519</v>
      </c>
      <c r="C16" s="1450"/>
      <c r="D16" s="1450"/>
      <c r="E16" s="1450"/>
      <c r="F16" s="1450"/>
      <c r="G16" s="1450"/>
      <c r="H16" s="1450"/>
      <c r="I16" s="1451"/>
      <c r="J16" s="1491" t="str">
        <f>IF(SUM(J4:J15)&lt;&gt;0,SUM(J4:J15),"")</f>
        <v/>
      </c>
      <c r="K16" s="1492"/>
      <c r="L16" s="1493" t="str">
        <f>IF(SUM(L4:L15)&lt;&gt;0,SUM(L4:L15),"")</f>
        <v/>
      </c>
      <c r="M16" s="1494"/>
      <c r="N16" s="1493" t="str">
        <f>IF(SUM(N4:N15)&lt;&gt;0,SUM(N4:N15),"")</f>
        <v/>
      </c>
      <c r="O16" s="1495"/>
      <c r="P16" s="1496" t="str">
        <f>IF(SUM(P4:P15)&lt;&gt;0,SUM(P4:P15),"")</f>
        <v/>
      </c>
      <c r="Q16" s="1495"/>
      <c r="R16" s="1497">
        <f>SUM(R4:R15)</f>
        <v>0</v>
      </c>
      <c r="S16" s="1498"/>
    </row>
    <row r="17" spans="1:19" s="57" customFormat="1" ht="35.1" customHeight="1">
      <c r="A17" s="199" t="s">
        <v>522</v>
      </c>
      <c r="B17" s="1450" t="s">
        <v>620</v>
      </c>
      <c r="C17" s="1450"/>
      <c r="D17" s="1450"/>
      <c r="E17" s="1450"/>
      <c r="F17" s="1450"/>
      <c r="G17" s="1450"/>
      <c r="H17" s="1450"/>
      <c r="I17" s="1451"/>
      <c r="J17" s="1474">
        <f>'Ｐ２'!J36</f>
        <v>0</v>
      </c>
      <c r="K17" s="1475"/>
      <c r="L17" s="1474">
        <f>J17</f>
        <v>0</v>
      </c>
      <c r="M17" s="1475"/>
      <c r="N17" s="1480"/>
      <c r="O17" s="1481"/>
      <c r="P17" s="1482"/>
      <c r="Q17" s="1483"/>
      <c r="R17" s="1483"/>
      <c r="S17" s="1484"/>
    </row>
    <row r="18" spans="1:19" s="57" customFormat="1" ht="35.1" customHeight="1">
      <c r="A18" s="199" t="s">
        <v>523</v>
      </c>
      <c r="B18" s="1450" t="s">
        <v>574</v>
      </c>
      <c r="C18" s="1450"/>
      <c r="D18" s="1450"/>
      <c r="E18" s="1450"/>
      <c r="F18" s="1450"/>
      <c r="G18" s="1450"/>
      <c r="H18" s="1450"/>
      <c r="I18" s="1451"/>
      <c r="J18" s="1476"/>
      <c r="K18" s="1477"/>
      <c r="L18" s="1476"/>
      <c r="M18" s="1477"/>
      <c r="N18" s="1474">
        <f>J18-L18</f>
        <v>0</v>
      </c>
      <c r="O18" s="1475"/>
      <c r="P18" s="1485"/>
      <c r="Q18" s="1486"/>
      <c r="R18" s="1486"/>
      <c r="S18" s="1487"/>
    </row>
    <row r="19" spans="1:19" s="57" customFormat="1" ht="35.1" customHeight="1">
      <c r="A19" s="1452" t="s">
        <v>524</v>
      </c>
      <c r="B19" s="1454" t="s">
        <v>749</v>
      </c>
      <c r="C19" s="1455"/>
      <c r="D19" s="1455"/>
      <c r="E19" s="1455"/>
      <c r="F19" s="1455"/>
      <c r="G19" s="1455"/>
      <c r="H19" s="1455"/>
      <c r="I19" s="1456"/>
      <c r="J19" s="1460">
        <f>【入力シートⅠ】基礎数値!F41+【入力シートⅠ】基礎数値!F42+【入力シートⅠ】基礎数値!F43+【入力シートⅠ】基礎数値!F44+【入力シートⅠ】基礎数値!F45+【入力シートⅠ】基礎数値!F46+【入力シートⅠ】基礎数値!G47+【入力シートⅠ】基礎数値!G48+【入力シートⅠ】基礎数値!G49+【入力シートⅠ】基礎数値!G50</f>
        <v>0</v>
      </c>
      <c r="K19" s="1461"/>
      <c r="L19" s="1460">
        <f>SUM(【入力シートⅠ】基礎数値!F41:G42)</f>
        <v>0</v>
      </c>
      <c r="M19" s="1461"/>
      <c r="N19" s="1460">
        <f>SUM(【入力シートⅠ】基礎数値!F43:G45)+SUM(【入力シートⅠ】基礎数値!F46:G50)</f>
        <v>0</v>
      </c>
      <c r="O19" s="1461"/>
      <c r="P19" s="1485"/>
      <c r="Q19" s="1486"/>
      <c r="R19" s="1486"/>
      <c r="S19" s="1487"/>
    </row>
    <row r="20" spans="1:19" s="57" customFormat="1" ht="35.1" customHeight="1">
      <c r="A20" s="1453"/>
      <c r="B20" s="1457"/>
      <c r="C20" s="1458"/>
      <c r="D20" s="1458"/>
      <c r="E20" s="1458"/>
      <c r="F20" s="1458"/>
      <c r="G20" s="1458"/>
      <c r="H20" s="1458"/>
      <c r="I20" s="1459"/>
      <c r="J20" s="1462"/>
      <c r="K20" s="1463"/>
      <c r="L20" s="1462"/>
      <c r="M20" s="1463"/>
      <c r="N20" s="1462"/>
      <c r="O20" s="1463"/>
      <c r="P20" s="1485"/>
      <c r="Q20" s="1486"/>
      <c r="R20" s="1486"/>
      <c r="S20" s="1487"/>
    </row>
    <row r="21" spans="1:19" s="57" customFormat="1" ht="35.1" customHeight="1">
      <c r="A21" s="1478" t="s">
        <v>520</v>
      </c>
      <c r="B21" s="1479"/>
      <c r="C21" s="1479"/>
      <c r="D21" s="1479"/>
      <c r="E21" s="1479"/>
      <c r="F21" s="1479"/>
      <c r="G21" s="1479"/>
      <c r="H21" s="1479"/>
      <c r="I21" s="1479"/>
      <c r="J21" s="1474">
        <f>SUM(J16:K18)-J19</f>
        <v>0</v>
      </c>
      <c r="K21" s="1475"/>
      <c r="L21" s="1474">
        <f>SUM(L16:M18)-L19</f>
        <v>0</v>
      </c>
      <c r="M21" s="1475"/>
      <c r="N21" s="1474">
        <f>SUM(N16:O18)-N19</f>
        <v>0</v>
      </c>
      <c r="O21" s="1475"/>
      <c r="P21" s="1488"/>
      <c r="Q21" s="1489"/>
      <c r="R21" s="1489"/>
      <c r="S21" s="1490"/>
    </row>
    <row r="22" spans="1:19" s="57" customFormat="1" ht="15" customHeight="1">
      <c r="A22" s="200" t="s">
        <v>517</v>
      </c>
      <c r="B22" s="201"/>
      <c r="C22" s="201"/>
      <c r="D22" s="201"/>
      <c r="E22" s="201"/>
      <c r="F22" s="201"/>
      <c r="G22" s="201"/>
      <c r="H22" s="201"/>
      <c r="I22" s="201"/>
      <c r="J22" s="202"/>
      <c r="K22" s="202"/>
      <c r="L22" s="202"/>
      <c r="M22" s="202"/>
      <c r="N22" s="202"/>
      <c r="O22" s="202"/>
      <c r="P22" s="202"/>
      <c r="Q22" s="203"/>
      <c r="R22" s="203"/>
      <c r="S22" s="204"/>
    </row>
    <row r="23" spans="1:19" s="5" customFormat="1" ht="30" customHeight="1">
      <c r="A23" s="1464"/>
      <c r="B23" s="1465"/>
      <c r="C23" s="1465"/>
      <c r="D23" s="1465"/>
      <c r="E23" s="1465"/>
      <c r="F23" s="1465"/>
      <c r="G23" s="1465"/>
      <c r="H23" s="1465"/>
      <c r="I23" s="1465"/>
      <c r="J23" s="1465"/>
      <c r="K23" s="1465"/>
      <c r="L23" s="1465"/>
      <c r="M23" s="1465"/>
      <c r="N23" s="1465"/>
      <c r="O23" s="1465"/>
      <c r="P23" s="1465"/>
      <c r="Q23" s="1465"/>
      <c r="R23" s="1465"/>
      <c r="S23" s="1466"/>
    </row>
    <row r="24" spans="1:19" s="5" customFormat="1" ht="30" customHeight="1">
      <c r="A24" s="1464"/>
      <c r="B24" s="1465"/>
      <c r="C24" s="1465"/>
      <c r="D24" s="1465"/>
      <c r="E24" s="1465"/>
      <c r="F24" s="1465"/>
      <c r="G24" s="1465"/>
      <c r="H24" s="1465"/>
      <c r="I24" s="1465"/>
      <c r="J24" s="1465"/>
      <c r="K24" s="1465"/>
      <c r="L24" s="1465"/>
      <c r="M24" s="1465"/>
      <c r="N24" s="1465"/>
      <c r="O24" s="1465"/>
      <c r="P24" s="1465"/>
      <c r="Q24" s="1465"/>
      <c r="R24" s="1465"/>
      <c r="S24" s="1466"/>
    </row>
    <row r="25" spans="1:19" s="5" customFormat="1" ht="21" customHeight="1" thickBot="1">
      <c r="A25" s="1467"/>
      <c r="B25" s="1468"/>
      <c r="C25" s="1468"/>
      <c r="D25" s="1468"/>
      <c r="E25" s="1468"/>
      <c r="F25" s="1468"/>
      <c r="G25" s="1468"/>
      <c r="H25" s="1468"/>
      <c r="I25" s="1468"/>
      <c r="J25" s="1468"/>
      <c r="K25" s="1468"/>
      <c r="L25" s="1468"/>
      <c r="M25" s="1468"/>
      <c r="N25" s="1468"/>
      <c r="O25" s="1468"/>
      <c r="P25" s="1468"/>
      <c r="Q25" s="1468"/>
      <c r="R25" s="1468"/>
      <c r="S25" s="1469"/>
    </row>
    <row r="26" spans="1:19" ht="4.5" customHeight="1">
      <c r="A26" s="1470"/>
      <c r="B26" s="1470"/>
      <c r="C26" s="1470"/>
      <c r="D26" s="1470"/>
      <c r="E26" s="1470"/>
      <c r="F26" s="1470"/>
      <c r="G26" s="1470"/>
      <c r="H26" s="1470"/>
      <c r="I26" s="1470"/>
      <c r="J26" s="1470"/>
      <c r="K26" s="1470"/>
      <c r="L26" s="1470"/>
      <c r="M26" s="1470"/>
      <c r="N26" s="1470"/>
      <c r="O26" s="1470"/>
      <c r="P26" s="1470"/>
      <c r="Q26" s="1470"/>
      <c r="R26" s="48"/>
      <c r="S26" s="49"/>
    </row>
    <row r="27" spans="1:19" ht="18" customHeight="1">
      <c r="A27" s="1471" t="s">
        <v>736</v>
      </c>
      <c r="B27" s="1471"/>
      <c r="C27" s="1471"/>
      <c r="D27" s="1471"/>
      <c r="E27" s="1471"/>
      <c r="F27" s="1471"/>
      <c r="G27" s="1471"/>
      <c r="H27" s="1471"/>
      <c r="I27" s="1471"/>
      <c r="J27" s="1471"/>
      <c r="K27" s="1471"/>
      <c r="L27" s="1471"/>
      <c r="M27" s="1471"/>
      <c r="N27" s="1471"/>
      <c r="O27" s="1471"/>
      <c r="P27" s="1471"/>
      <c r="Q27" s="1471"/>
      <c r="R27" s="9"/>
      <c r="S27" s="2"/>
    </row>
    <row r="28" spans="1:19" ht="4.5" customHeight="1" thickBot="1">
      <c r="A28" s="762"/>
      <c r="B28" s="762"/>
      <c r="C28" s="762"/>
      <c r="D28" s="762"/>
      <c r="E28" s="762"/>
      <c r="F28" s="762"/>
      <c r="G28" s="762"/>
      <c r="H28" s="762"/>
      <c r="I28" s="762"/>
      <c r="J28" s="762"/>
      <c r="K28" s="762"/>
      <c r="L28" s="762"/>
      <c r="M28" s="762"/>
      <c r="N28" s="762"/>
      <c r="O28" s="762"/>
      <c r="P28" s="762"/>
      <c r="Q28" s="762"/>
      <c r="R28" s="3"/>
      <c r="S28" s="50"/>
    </row>
    <row r="29" spans="1:19" s="5" customFormat="1" ht="15" customHeight="1">
      <c r="A29" s="1472" t="s">
        <v>312</v>
      </c>
      <c r="B29" s="1473"/>
      <c r="C29" s="1473"/>
      <c r="D29" s="1473"/>
      <c r="E29" s="1473"/>
      <c r="F29" s="1473"/>
      <c r="G29" s="1473"/>
      <c r="H29" s="1473"/>
      <c r="I29" s="1473"/>
      <c r="J29" s="1473"/>
      <c r="K29" s="1473"/>
      <c r="L29" s="1473"/>
      <c r="M29" s="1473"/>
      <c r="N29" s="1473"/>
      <c r="O29" s="1473"/>
      <c r="P29" s="1473"/>
      <c r="Q29" s="1473"/>
      <c r="R29" s="112"/>
      <c r="S29" s="51"/>
    </row>
    <row r="30" spans="1:19" ht="19.5" customHeight="1">
      <c r="A30" s="1444"/>
      <c r="B30" s="1445"/>
      <c r="C30" s="1445"/>
      <c r="D30" s="1445"/>
      <c r="E30" s="1445"/>
      <c r="F30" s="1445"/>
      <c r="G30" s="1445"/>
      <c r="H30" s="1445"/>
      <c r="I30" s="1445"/>
      <c r="J30" s="1445"/>
      <c r="K30" s="1445"/>
      <c r="L30" s="1445"/>
      <c r="M30" s="1445"/>
      <c r="N30" s="1445"/>
      <c r="O30" s="1445"/>
      <c r="P30" s="1445"/>
      <c r="Q30" s="1445"/>
      <c r="R30" s="1445"/>
      <c r="S30" s="1446"/>
    </row>
    <row r="31" spans="1:19" ht="19.5" customHeight="1">
      <c r="A31" s="1444"/>
      <c r="B31" s="1445"/>
      <c r="C31" s="1445"/>
      <c r="D31" s="1445"/>
      <c r="E31" s="1445"/>
      <c r="F31" s="1445"/>
      <c r="G31" s="1445"/>
      <c r="H31" s="1445"/>
      <c r="I31" s="1445"/>
      <c r="J31" s="1445"/>
      <c r="K31" s="1445"/>
      <c r="L31" s="1445"/>
      <c r="M31" s="1445"/>
      <c r="N31" s="1445"/>
      <c r="O31" s="1445"/>
      <c r="P31" s="1445"/>
      <c r="Q31" s="1445"/>
      <c r="R31" s="1445"/>
      <c r="S31" s="1446"/>
    </row>
    <row r="32" spans="1:19" ht="19.5" customHeight="1">
      <c r="A32" s="1444"/>
      <c r="B32" s="1445"/>
      <c r="C32" s="1445"/>
      <c r="D32" s="1445"/>
      <c r="E32" s="1445"/>
      <c r="F32" s="1445"/>
      <c r="G32" s="1445"/>
      <c r="H32" s="1445"/>
      <c r="I32" s="1445"/>
      <c r="J32" s="1445"/>
      <c r="K32" s="1445"/>
      <c r="L32" s="1445"/>
      <c r="M32" s="1445"/>
      <c r="N32" s="1445"/>
      <c r="O32" s="1445"/>
      <c r="P32" s="1445"/>
      <c r="Q32" s="1445"/>
      <c r="R32" s="1445"/>
      <c r="S32" s="1446"/>
    </row>
    <row r="33" spans="1:19" ht="19.5" customHeight="1">
      <c r="A33" s="1444"/>
      <c r="B33" s="1445"/>
      <c r="C33" s="1445"/>
      <c r="D33" s="1445"/>
      <c r="E33" s="1445"/>
      <c r="F33" s="1445"/>
      <c r="G33" s="1445"/>
      <c r="H33" s="1445"/>
      <c r="I33" s="1445"/>
      <c r="J33" s="1445"/>
      <c r="K33" s="1445"/>
      <c r="L33" s="1445"/>
      <c r="M33" s="1445"/>
      <c r="N33" s="1445"/>
      <c r="O33" s="1445"/>
      <c r="P33" s="1445"/>
      <c r="Q33" s="1445"/>
      <c r="R33" s="1445"/>
      <c r="S33" s="1446"/>
    </row>
    <row r="34" spans="1:19" ht="19.5" customHeight="1">
      <c r="A34" s="1444"/>
      <c r="B34" s="1445"/>
      <c r="C34" s="1445"/>
      <c r="D34" s="1445"/>
      <c r="E34" s="1445"/>
      <c r="F34" s="1445"/>
      <c r="G34" s="1445"/>
      <c r="H34" s="1445"/>
      <c r="I34" s="1445"/>
      <c r="J34" s="1445"/>
      <c r="K34" s="1445"/>
      <c r="L34" s="1445"/>
      <c r="M34" s="1445"/>
      <c r="N34" s="1445"/>
      <c r="O34" s="1445"/>
      <c r="P34" s="1445"/>
      <c r="Q34" s="1445"/>
      <c r="R34" s="1445"/>
      <c r="S34" s="1446"/>
    </row>
    <row r="35" spans="1:19" ht="19.5" customHeight="1" thickBot="1">
      <c r="A35" s="1447"/>
      <c r="B35" s="1448"/>
      <c r="C35" s="1448"/>
      <c r="D35" s="1448"/>
      <c r="E35" s="1448"/>
      <c r="F35" s="1448"/>
      <c r="G35" s="1448"/>
      <c r="H35" s="1448"/>
      <c r="I35" s="1448"/>
      <c r="J35" s="1448"/>
      <c r="K35" s="1448"/>
      <c r="L35" s="1448"/>
      <c r="M35" s="1448"/>
      <c r="N35" s="1448"/>
      <c r="O35" s="1448"/>
      <c r="P35" s="1448"/>
      <c r="Q35" s="1448"/>
      <c r="R35" s="1448"/>
      <c r="S35" s="1449"/>
    </row>
  </sheetData>
  <mergeCells count="138">
    <mergeCell ref="P8:Q8"/>
    <mergeCell ref="L6:M6"/>
    <mergeCell ref="L7:M7"/>
    <mergeCell ref="L8:M8"/>
    <mergeCell ref="L9:M9"/>
    <mergeCell ref="J6:K6"/>
    <mergeCell ref="J7:K7"/>
    <mergeCell ref="J8:K8"/>
    <mergeCell ref="J9:K9"/>
    <mergeCell ref="N8:O8"/>
    <mergeCell ref="N9:O9"/>
    <mergeCell ref="P9:Q9"/>
    <mergeCell ref="A2:A3"/>
    <mergeCell ref="B2:D3"/>
    <mergeCell ref="E2:F3"/>
    <mergeCell ref="G2:G3"/>
    <mergeCell ref="H2:I3"/>
    <mergeCell ref="A1:S1"/>
    <mergeCell ref="N6:O6"/>
    <mergeCell ref="N7:O7"/>
    <mergeCell ref="P6:Q6"/>
    <mergeCell ref="P7:Q7"/>
    <mergeCell ref="H7:I7"/>
    <mergeCell ref="H6:I6"/>
    <mergeCell ref="E6:F6"/>
    <mergeCell ref="E7:F7"/>
    <mergeCell ref="B6:D6"/>
    <mergeCell ref="B7:D7"/>
    <mergeCell ref="J2:K3"/>
    <mergeCell ref="L2:O2"/>
    <mergeCell ref="P2:Q3"/>
    <mergeCell ref="R2:S3"/>
    <mergeCell ref="L3:M3"/>
    <mergeCell ref="N3:O3"/>
    <mergeCell ref="R6:S6"/>
    <mergeCell ref="R7:S7"/>
    <mergeCell ref="R8:S8"/>
    <mergeCell ref="R9:S9"/>
    <mergeCell ref="B4:D4"/>
    <mergeCell ref="E4:F4"/>
    <mergeCell ref="H4:I4"/>
    <mergeCell ref="J4:K4"/>
    <mergeCell ref="L4:M4"/>
    <mergeCell ref="N4:O4"/>
    <mergeCell ref="P4:Q4"/>
    <mergeCell ref="R4:S4"/>
    <mergeCell ref="B5:D5"/>
    <mergeCell ref="E5:F5"/>
    <mergeCell ref="H5:I5"/>
    <mergeCell ref="J5:K5"/>
    <mergeCell ref="L5:M5"/>
    <mergeCell ref="N5:O5"/>
    <mergeCell ref="P5:Q5"/>
    <mergeCell ref="R5:S5"/>
    <mergeCell ref="H9:I9"/>
    <mergeCell ref="H8:I8"/>
    <mergeCell ref="E8:F8"/>
    <mergeCell ref="E9:F9"/>
    <mergeCell ref="B8:D8"/>
    <mergeCell ref="B9:D9"/>
    <mergeCell ref="B10:D10"/>
    <mergeCell ref="E10:F10"/>
    <mergeCell ref="H10:I10"/>
    <mergeCell ref="J10:K10"/>
    <mergeCell ref="L10:M10"/>
    <mergeCell ref="N10:O10"/>
    <mergeCell ref="P10:Q10"/>
    <mergeCell ref="R10:S10"/>
    <mergeCell ref="P11:Q11"/>
    <mergeCell ref="R11:S11"/>
    <mergeCell ref="N12:O12"/>
    <mergeCell ref="P12:Q12"/>
    <mergeCell ref="R12:S12"/>
    <mergeCell ref="B11:D11"/>
    <mergeCell ref="E11:F11"/>
    <mergeCell ref="H11:I11"/>
    <mergeCell ref="J11:K11"/>
    <mergeCell ref="L11:M11"/>
    <mergeCell ref="N11:O11"/>
    <mergeCell ref="L13:M13"/>
    <mergeCell ref="L14:M14"/>
    <mergeCell ref="E13:F13"/>
    <mergeCell ref="E14:F14"/>
    <mergeCell ref="H14:I14"/>
    <mergeCell ref="H13:I13"/>
    <mergeCell ref="B12:D12"/>
    <mergeCell ref="E12:F12"/>
    <mergeCell ref="H12:I12"/>
    <mergeCell ref="J12:K12"/>
    <mergeCell ref="L12:M12"/>
    <mergeCell ref="J16:K16"/>
    <mergeCell ref="L16:M16"/>
    <mergeCell ref="N16:O16"/>
    <mergeCell ref="P16:Q16"/>
    <mergeCell ref="R16:S16"/>
    <mergeCell ref="R13:S13"/>
    <mergeCell ref="R14:S14"/>
    <mergeCell ref="B15:D15"/>
    <mergeCell ref="E15:F15"/>
    <mergeCell ref="H15:I15"/>
    <mergeCell ref="J15:K15"/>
    <mergeCell ref="L15:M15"/>
    <mergeCell ref="P15:Q15"/>
    <mergeCell ref="R15:S15"/>
    <mergeCell ref="J13:K13"/>
    <mergeCell ref="J14:K14"/>
    <mergeCell ref="P14:Q14"/>
    <mergeCell ref="P13:Q13"/>
    <mergeCell ref="B13:D13"/>
    <mergeCell ref="B14:D14"/>
    <mergeCell ref="B16:I16"/>
    <mergeCell ref="N13:O13"/>
    <mergeCell ref="N14:O14"/>
    <mergeCell ref="N15:O15"/>
    <mergeCell ref="A30:S35"/>
    <mergeCell ref="B17:I17"/>
    <mergeCell ref="B18:I18"/>
    <mergeCell ref="A19:A20"/>
    <mergeCell ref="B19:I20"/>
    <mergeCell ref="J19:K20"/>
    <mergeCell ref="A23:S25"/>
    <mergeCell ref="A26:Q26"/>
    <mergeCell ref="A27:Q27"/>
    <mergeCell ref="A28:Q28"/>
    <mergeCell ref="A29:Q29"/>
    <mergeCell ref="J17:K17"/>
    <mergeCell ref="J18:K18"/>
    <mergeCell ref="A21:I21"/>
    <mergeCell ref="J21:K21"/>
    <mergeCell ref="L19:M20"/>
    <mergeCell ref="N19:O20"/>
    <mergeCell ref="L21:M21"/>
    <mergeCell ref="N21:O21"/>
    <mergeCell ref="L17:M17"/>
    <mergeCell ref="L18:M18"/>
    <mergeCell ref="N17:O17"/>
    <mergeCell ref="N18:O18"/>
    <mergeCell ref="P17:S21"/>
  </mergeCells>
  <phoneticPr fontId="10"/>
  <dataValidations count="1">
    <dataValidation type="list" allowBlank="1" showInputMessage="1" showErrorMessage="1" sqref="G4:G15" xr:uid="{00000000-0002-0000-0400-000000000000}">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52"/>
  <sheetViews>
    <sheetView view="pageBreakPreview" zoomScaleNormal="100" zoomScaleSheetLayoutView="100" workbookViewId="0">
      <selection sqref="A1:V1"/>
    </sheetView>
  </sheetViews>
  <sheetFormatPr defaultRowHeight="13.5"/>
  <cols>
    <col min="1" max="9" width="3.625" style="205" customWidth="1"/>
    <col min="10" max="10" width="9.375" style="205" customWidth="1"/>
    <col min="11" max="15" width="3.625" style="205" customWidth="1"/>
    <col min="16" max="16" width="13.875" style="205" customWidth="1"/>
    <col min="17" max="22" width="3.625" style="205" customWidth="1"/>
    <col min="23" max="23" width="1.375" style="205" customWidth="1"/>
    <col min="24" max="24" width="15" style="205" bestFit="1" customWidth="1"/>
    <col min="25" max="16384" width="9" style="205"/>
  </cols>
  <sheetData>
    <row r="1" spans="1:22" ht="21" customHeight="1">
      <c r="A1" s="1605" t="s">
        <v>800</v>
      </c>
      <c r="B1" s="1605"/>
      <c r="C1" s="1605"/>
      <c r="D1" s="1605"/>
      <c r="E1" s="1605"/>
      <c r="F1" s="1605"/>
      <c r="G1" s="1605"/>
      <c r="H1" s="1605"/>
      <c r="I1" s="1605"/>
      <c r="J1" s="1605"/>
      <c r="K1" s="1605"/>
      <c r="L1" s="1605"/>
      <c r="M1" s="1605"/>
      <c r="N1" s="1605"/>
      <c r="O1" s="1605"/>
      <c r="P1" s="1605"/>
      <c r="Q1" s="1605"/>
      <c r="R1" s="1605"/>
      <c r="S1" s="1605"/>
      <c r="T1" s="1605"/>
      <c r="U1" s="1605"/>
      <c r="V1" s="1605"/>
    </row>
    <row r="2" spans="1:22" ht="4.5" customHeight="1" thickBot="1">
      <c r="A2" s="1606"/>
      <c r="B2" s="1606"/>
      <c r="C2" s="1606"/>
      <c r="D2" s="1606"/>
      <c r="E2" s="1606"/>
      <c r="F2" s="1606"/>
      <c r="G2" s="1606"/>
      <c r="H2" s="1606"/>
      <c r="I2" s="1606"/>
      <c r="J2" s="1606"/>
      <c r="K2" s="1606"/>
      <c r="L2" s="1606"/>
      <c r="M2" s="1606"/>
      <c r="N2" s="1606"/>
      <c r="O2" s="1606"/>
      <c r="P2" s="1606"/>
      <c r="Q2" s="1606"/>
      <c r="R2" s="1606"/>
      <c r="S2" s="1606"/>
      <c r="T2" s="1606"/>
      <c r="U2" s="1606"/>
      <c r="V2" s="1606"/>
    </row>
    <row r="3" spans="1:22" ht="22.5" customHeight="1">
      <c r="A3" s="206" t="s">
        <v>109</v>
      </c>
      <c r="B3" s="207"/>
      <c r="C3" s="207"/>
      <c r="D3" s="207"/>
      <c r="E3" s="207"/>
      <c r="F3" s="207"/>
      <c r="G3" s="207"/>
      <c r="H3" s="207"/>
      <c r="I3" s="207"/>
      <c r="J3" s="207"/>
      <c r="K3" s="207"/>
      <c r="L3" s="207"/>
      <c r="M3" s="207"/>
      <c r="N3" s="207"/>
      <c r="O3" s="207"/>
      <c r="P3" s="207"/>
      <c r="Q3" s="207"/>
      <c r="R3" s="207"/>
      <c r="S3" s="207"/>
      <c r="T3" s="207"/>
      <c r="U3" s="207"/>
      <c r="V3" s="208"/>
    </row>
    <row r="4" spans="1:22" ht="30.75" customHeight="1">
      <c r="A4" s="1611" t="s">
        <v>116</v>
      </c>
      <c r="B4" s="1607" t="s">
        <v>801</v>
      </c>
      <c r="C4" s="1607"/>
      <c r="D4" s="1607"/>
      <c r="E4" s="1607"/>
      <c r="F4" s="1607"/>
      <c r="G4" s="1607"/>
      <c r="H4" s="1607"/>
      <c r="I4" s="1607"/>
      <c r="J4" s="1607"/>
      <c r="K4" s="1607"/>
      <c r="L4" s="1607"/>
      <c r="M4" s="1607"/>
      <c r="N4" s="1607"/>
      <c r="O4" s="1607"/>
      <c r="P4" s="1607"/>
      <c r="Q4" s="1607"/>
      <c r="R4" s="1607"/>
      <c r="S4" s="1607"/>
      <c r="T4" s="1607"/>
      <c r="U4" s="1607"/>
      <c r="V4" s="1608"/>
    </row>
    <row r="5" spans="1:22" ht="30.75" customHeight="1">
      <c r="A5" s="1611"/>
      <c r="B5" s="1607"/>
      <c r="C5" s="1607"/>
      <c r="D5" s="1607"/>
      <c r="E5" s="1607"/>
      <c r="F5" s="1607"/>
      <c r="G5" s="1607"/>
      <c r="H5" s="1607"/>
      <c r="I5" s="1607"/>
      <c r="J5" s="1607"/>
      <c r="K5" s="1607"/>
      <c r="L5" s="1607"/>
      <c r="M5" s="1607"/>
      <c r="N5" s="1607"/>
      <c r="O5" s="1607"/>
      <c r="P5" s="1607"/>
      <c r="Q5" s="1607"/>
      <c r="R5" s="1607"/>
      <c r="S5" s="1607"/>
      <c r="T5" s="1607"/>
      <c r="U5" s="1607"/>
      <c r="V5" s="1608"/>
    </row>
    <row r="6" spans="1:22" ht="27" customHeight="1">
      <c r="A6" s="209" t="s">
        <v>110</v>
      </c>
      <c r="B6" s="1609" t="s">
        <v>320</v>
      </c>
      <c r="C6" s="1609"/>
      <c r="D6" s="1609"/>
      <c r="E6" s="1609"/>
      <c r="F6" s="1609"/>
      <c r="G6" s="1609"/>
      <c r="H6" s="1609"/>
      <c r="I6" s="1609"/>
      <c r="J6" s="1609"/>
      <c r="K6" s="1609"/>
      <c r="L6" s="1609"/>
      <c r="M6" s="1609"/>
      <c r="N6" s="1609"/>
      <c r="O6" s="1609"/>
      <c r="P6" s="1609"/>
      <c r="Q6" s="1609"/>
      <c r="R6" s="1609"/>
      <c r="S6" s="1609"/>
      <c r="T6" s="1609"/>
      <c r="U6" s="1609"/>
      <c r="V6" s="1610"/>
    </row>
    <row r="7" spans="1:22" ht="27" customHeight="1">
      <c r="A7" s="209" t="s">
        <v>282</v>
      </c>
      <c r="B7" s="1609" t="s">
        <v>596</v>
      </c>
      <c r="C7" s="1609"/>
      <c r="D7" s="1609"/>
      <c r="E7" s="1609"/>
      <c r="F7" s="1609"/>
      <c r="G7" s="1609"/>
      <c r="H7" s="1609"/>
      <c r="I7" s="1609"/>
      <c r="J7" s="1609"/>
      <c r="K7" s="1609"/>
      <c r="L7" s="1609"/>
      <c r="M7" s="1609"/>
      <c r="N7" s="1609"/>
      <c r="O7" s="1609"/>
      <c r="P7" s="1609"/>
      <c r="Q7" s="1609"/>
      <c r="R7" s="1609"/>
      <c r="S7" s="1609"/>
      <c r="T7" s="1609"/>
      <c r="U7" s="1609"/>
      <c r="V7" s="1610"/>
    </row>
    <row r="8" spans="1:22" ht="4.5" customHeight="1">
      <c r="A8" s="210"/>
      <c r="B8" s="211"/>
      <c r="C8" s="211"/>
      <c r="D8" s="211"/>
      <c r="E8" s="211"/>
      <c r="F8" s="211"/>
      <c r="G8" s="211"/>
      <c r="H8" s="211"/>
      <c r="I8" s="211"/>
      <c r="J8" s="211"/>
      <c r="K8" s="211"/>
      <c r="L8" s="211"/>
      <c r="M8" s="211"/>
      <c r="N8" s="211"/>
      <c r="O8" s="211"/>
      <c r="P8" s="211"/>
      <c r="Q8" s="211"/>
      <c r="R8" s="211"/>
      <c r="S8" s="211"/>
      <c r="T8" s="211"/>
      <c r="U8" s="211"/>
      <c r="V8" s="212"/>
    </row>
    <row r="9" spans="1:22" ht="4.5" customHeight="1" thickBot="1">
      <c r="A9" s="213"/>
      <c r="B9" s="1612"/>
      <c r="C9" s="1613"/>
      <c r="D9" s="1613"/>
      <c r="E9" s="1613"/>
      <c r="F9" s="1613"/>
      <c r="G9" s="1613"/>
      <c r="H9" s="1613"/>
      <c r="I9" s="1613"/>
      <c r="J9" s="1613"/>
      <c r="K9" s="1613"/>
      <c r="L9" s="1613"/>
      <c r="M9" s="1613"/>
      <c r="N9" s="1613"/>
      <c r="O9" s="1613"/>
      <c r="P9" s="1613"/>
      <c r="Q9" s="1613"/>
      <c r="R9" s="1613"/>
      <c r="S9" s="1613"/>
      <c r="T9" s="1613"/>
      <c r="U9" s="1613"/>
      <c r="V9" s="1614"/>
    </row>
    <row r="10" spans="1:22" ht="4.5" customHeight="1" thickBot="1">
      <c r="A10" s="214"/>
      <c r="B10" s="215"/>
      <c r="C10" s="216"/>
      <c r="D10" s="216"/>
      <c r="E10" s="216"/>
      <c r="F10" s="216"/>
      <c r="G10" s="216"/>
      <c r="H10" s="216"/>
      <c r="I10" s="216"/>
      <c r="J10" s="216"/>
      <c r="K10" s="216"/>
      <c r="L10" s="216"/>
      <c r="M10" s="216"/>
      <c r="N10" s="216"/>
      <c r="O10" s="216"/>
      <c r="P10" s="216"/>
      <c r="Q10" s="216"/>
      <c r="R10" s="216"/>
      <c r="S10" s="216"/>
      <c r="T10" s="216"/>
      <c r="U10" s="216"/>
      <c r="V10" s="217"/>
    </row>
    <row r="11" spans="1:22" ht="18" customHeight="1">
      <c r="A11" s="1601" t="s">
        <v>697</v>
      </c>
      <c r="B11" s="1602"/>
      <c r="C11" s="1602"/>
      <c r="D11" s="1619" t="s">
        <v>75</v>
      </c>
      <c r="E11" s="1602"/>
      <c r="F11" s="1620"/>
      <c r="G11" s="1615" t="s">
        <v>623</v>
      </c>
      <c r="H11" s="1616"/>
      <c r="I11" s="1616"/>
      <c r="J11" s="1616"/>
      <c r="K11" s="1616"/>
      <c r="L11" s="1616"/>
      <c r="M11" s="1601"/>
      <c r="N11" s="1678" t="s">
        <v>368</v>
      </c>
      <c r="O11" s="1679"/>
      <c r="P11" s="1679"/>
      <c r="Q11" s="1680"/>
      <c r="R11" s="1619" t="s">
        <v>730</v>
      </c>
      <c r="S11" s="1602"/>
      <c r="T11" s="1602"/>
      <c r="U11" s="1602"/>
      <c r="V11" s="1615"/>
    </row>
    <row r="12" spans="1:22" ht="18" customHeight="1" thickBot="1">
      <c r="A12" s="1603"/>
      <c r="B12" s="1604"/>
      <c r="C12" s="1604"/>
      <c r="D12" s="1621"/>
      <c r="E12" s="1604"/>
      <c r="F12" s="1622"/>
      <c r="G12" s="1617"/>
      <c r="H12" s="1618"/>
      <c r="I12" s="1618"/>
      <c r="J12" s="1618"/>
      <c r="K12" s="1618"/>
      <c r="L12" s="1618"/>
      <c r="M12" s="1603"/>
      <c r="N12" s="1681"/>
      <c r="O12" s="1682"/>
      <c r="P12" s="1682"/>
      <c r="Q12" s="1683"/>
      <c r="R12" s="1621" t="s">
        <v>321</v>
      </c>
      <c r="S12" s="1604"/>
      <c r="T12" s="1604"/>
      <c r="U12" s="1604"/>
      <c r="V12" s="1617"/>
    </row>
    <row r="13" spans="1:22" ht="17.25" customHeight="1" thickTop="1">
      <c r="A13" s="1650">
        <v>45383</v>
      </c>
      <c r="B13" s="1651"/>
      <c r="C13" s="1652"/>
      <c r="D13" s="1672" t="s">
        <v>268</v>
      </c>
      <c r="E13" s="1673"/>
      <c r="F13" s="1674"/>
      <c r="G13" s="1656" t="s">
        <v>385</v>
      </c>
      <c r="H13" s="1656"/>
      <c r="I13" s="1656"/>
      <c r="J13" s="1656"/>
      <c r="K13" s="1656"/>
      <c r="L13" s="1656"/>
      <c r="M13" s="1657"/>
      <c r="N13" s="1660" t="s">
        <v>269</v>
      </c>
      <c r="O13" s="1661"/>
      <c r="P13" s="1661"/>
      <c r="Q13" s="1662"/>
      <c r="R13" s="1666">
        <v>550000</v>
      </c>
      <c r="S13" s="1667"/>
      <c r="T13" s="1667"/>
      <c r="U13" s="1667"/>
      <c r="V13" s="218"/>
    </row>
    <row r="14" spans="1:22" ht="17.25" customHeight="1">
      <c r="A14" s="1653"/>
      <c r="B14" s="1654"/>
      <c r="C14" s="1655"/>
      <c r="D14" s="1675"/>
      <c r="E14" s="1676"/>
      <c r="F14" s="1677"/>
      <c r="G14" s="1658"/>
      <c r="H14" s="1658"/>
      <c r="I14" s="1658"/>
      <c r="J14" s="1658"/>
      <c r="K14" s="1658"/>
      <c r="L14" s="1658"/>
      <c r="M14" s="1659"/>
      <c r="N14" s="1663"/>
      <c r="O14" s="1664"/>
      <c r="P14" s="1664"/>
      <c r="Q14" s="1665"/>
      <c r="R14" s="1668"/>
      <c r="S14" s="1669"/>
      <c r="T14" s="1669"/>
      <c r="U14" s="1669"/>
      <c r="V14" s="219"/>
    </row>
    <row r="15" spans="1:22" ht="17.25" customHeight="1">
      <c r="A15" s="1653"/>
      <c r="B15" s="1654"/>
      <c r="C15" s="1655"/>
      <c r="D15" s="1675"/>
      <c r="E15" s="1676"/>
      <c r="F15" s="1677"/>
      <c r="G15" s="1658"/>
      <c r="H15" s="1658"/>
      <c r="I15" s="1658"/>
      <c r="J15" s="1658"/>
      <c r="K15" s="1658"/>
      <c r="L15" s="1658"/>
      <c r="M15" s="1659"/>
      <c r="N15" s="1663"/>
      <c r="O15" s="1664"/>
      <c r="P15" s="1664"/>
      <c r="Q15" s="1665"/>
      <c r="R15" s="1668"/>
      <c r="S15" s="1669"/>
      <c r="T15" s="1669"/>
      <c r="U15" s="1669"/>
      <c r="V15" s="219"/>
    </row>
    <row r="16" spans="1:22" ht="17.25" customHeight="1">
      <c r="A16" s="1653"/>
      <c r="B16" s="1654"/>
      <c r="C16" s="1655"/>
      <c r="D16" s="1675"/>
      <c r="E16" s="1676"/>
      <c r="F16" s="1677"/>
      <c r="G16" s="1658"/>
      <c r="H16" s="1658"/>
      <c r="I16" s="1658"/>
      <c r="J16" s="1658"/>
      <c r="K16" s="1658"/>
      <c r="L16" s="1658"/>
      <c r="M16" s="1659"/>
      <c r="N16" s="1663"/>
      <c r="O16" s="1664"/>
      <c r="P16" s="1664"/>
      <c r="Q16" s="1665"/>
      <c r="R16" s="1670"/>
      <c r="S16" s="1671"/>
      <c r="T16" s="1671"/>
      <c r="U16" s="1671"/>
      <c r="V16" s="220" t="s">
        <v>60</v>
      </c>
    </row>
    <row r="17" spans="1:22" ht="17.25" customHeight="1">
      <c r="A17" s="2353"/>
      <c r="B17" s="2354"/>
      <c r="C17" s="2355"/>
      <c r="D17" s="1684"/>
      <c r="E17" s="1623"/>
      <c r="F17" s="1624"/>
      <c r="G17" s="1629"/>
      <c r="H17" s="1629"/>
      <c r="I17" s="1629"/>
      <c r="J17" s="1629"/>
      <c r="K17" s="1629"/>
      <c r="L17" s="1629"/>
      <c r="M17" s="1630"/>
      <c r="N17" s="1635"/>
      <c r="O17" s="1636"/>
      <c r="P17" s="1636"/>
      <c r="Q17" s="1637"/>
      <c r="R17" s="1644"/>
      <c r="S17" s="1645"/>
      <c r="T17" s="1645"/>
      <c r="U17" s="1645"/>
      <c r="V17" s="221"/>
    </row>
    <row r="18" spans="1:22" ht="17.25" customHeight="1">
      <c r="A18" s="2356"/>
      <c r="B18" s="2357"/>
      <c r="C18" s="2358"/>
      <c r="D18" s="1685"/>
      <c r="E18" s="1625"/>
      <c r="F18" s="1626"/>
      <c r="G18" s="1631"/>
      <c r="H18" s="1631"/>
      <c r="I18" s="1631"/>
      <c r="J18" s="1631"/>
      <c r="K18" s="1631"/>
      <c r="L18" s="1631"/>
      <c r="M18" s="1632"/>
      <c r="N18" s="1638"/>
      <c r="O18" s="1639"/>
      <c r="P18" s="1639"/>
      <c r="Q18" s="1640"/>
      <c r="R18" s="1646"/>
      <c r="S18" s="1647"/>
      <c r="T18" s="1647"/>
      <c r="U18" s="1647"/>
      <c r="V18" s="222"/>
    </row>
    <row r="19" spans="1:22" ht="17.25" customHeight="1">
      <c r="A19" s="2356"/>
      <c r="B19" s="2357"/>
      <c r="C19" s="2358"/>
      <c r="D19" s="1685"/>
      <c r="E19" s="1625"/>
      <c r="F19" s="1626"/>
      <c r="G19" s="1631"/>
      <c r="H19" s="1631"/>
      <c r="I19" s="1631"/>
      <c r="J19" s="1631"/>
      <c r="K19" s="1631"/>
      <c r="L19" s="1631"/>
      <c r="M19" s="1632"/>
      <c r="N19" s="1638"/>
      <c r="O19" s="1639"/>
      <c r="P19" s="1639"/>
      <c r="Q19" s="1640"/>
      <c r="R19" s="1646"/>
      <c r="S19" s="1647"/>
      <c r="T19" s="1647"/>
      <c r="U19" s="1647"/>
      <c r="V19" s="222"/>
    </row>
    <row r="20" spans="1:22" ht="17.25" customHeight="1">
      <c r="A20" s="2359"/>
      <c r="B20" s="2360"/>
      <c r="C20" s="2361"/>
      <c r="D20" s="1686"/>
      <c r="E20" s="1627"/>
      <c r="F20" s="1628"/>
      <c r="G20" s="1633"/>
      <c r="H20" s="1633"/>
      <c r="I20" s="1633"/>
      <c r="J20" s="1633"/>
      <c r="K20" s="1633"/>
      <c r="L20" s="1633"/>
      <c r="M20" s="1634"/>
      <c r="N20" s="1641"/>
      <c r="O20" s="1642"/>
      <c r="P20" s="1642"/>
      <c r="Q20" s="1643"/>
      <c r="R20" s="1648"/>
      <c r="S20" s="1649"/>
      <c r="T20" s="1649"/>
      <c r="U20" s="1649"/>
      <c r="V20" s="223" t="s">
        <v>60</v>
      </c>
    </row>
    <row r="21" spans="1:22" ht="17.25" customHeight="1">
      <c r="A21" s="2353"/>
      <c r="B21" s="2354"/>
      <c r="C21" s="2355"/>
      <c r="D21" s="1684"/>
      <c r="E21" s="1623"/>
      <c r="F21" s="1624"/>
      <c r="G21" s="1629"/>
      <c r="H21" s="1629"/>
      <c r="I21" s="1629"/>
      <c r="J21" s="1629"/>
      <c r="K21" s="1629"/>
      <c r="L21" s="1629"/>
      <c r="M21" s="1630"/>
      <c r="N21" s="1635"/>
      <c r="O21" s="1636"/>
      <c r="P21" s="1636"/>
      <c r="Q21" s="1637"/>
      <c r="R21" s="1644"/>
      <c r="S21" s="1645"/>
      <c r="T21" s="1645"/>
      <c r="U21" s="1645"/>
      <c r="V21" s="221"/>
    </row>
    <row r="22" spans="1:22" ht="17.25" customHeight="1">
      <c r="A22" s="2356"/>
      <c r="B22" s="2357"/>
      <c r="C22" s="2358"/>
      <c r="D22" s="1685"/>
      <c r="E22" s="1625"/>
      <c r="F22" s="1626"/>
      <c r="G22" s="1631"/>
      <c r="H22" s="1631"/>
      <c r="I22" s="1631"/>
      <c r="J22" s="1631"/>
      <c r="K22" s="1631"/>
      <c r="L22" s="1631"/>
      <c r="M22" s="1632"/>
      <c r="N22" s="1638"/>
      <c r="O22" s="1639"/>
      <c r="P22" s="1639"/>
      <c r="Q22" s="1640"/>
      <c r="R22" s="1646"/>
      <c r="S22" s="1647"/>
      <c r="T22" s="1647"/>
      <c r="U22" s="1647"/>
      <c r="V22" s="222"/>
    </row>
    <row r="23" spans="1:22" ht="17.25" customHeight="1">
      <c r="A23" s="2356"/>
      <c r="B23" s="2357"/>
      <c r="C23" s="2358"/>
      <c r="D23" s="1685"/>
      <c r="E23" s="1625"/>
      <c r="F23" s="1626"/>
      <c r="G23" s="1631"/>
      <c r="H23" s="1631"/>
      <c r="I23" s="1631"/>
      <c r="J23" s="1631"/>
      <c r="K23" s="1631"/>
      <c r="L23" s="1631"/>
      <c r="M23" s="1632"/>
      <c r="N23" s="1638"/>
      <c r="O23" s="1639"/>
      <c r="P23" s="1639"/>
      <c r="Q23" s="1640"/>
      <c r="R23" s="1646"/>
      <c r="S23" s="1647"/>
      <c r="T23" s="1647"/>
      <c r="U23" s="1647"/>
      <c r="V23" s="222"/>
    </row>
    <row r="24" spans="1:22" ht="17.25" customHeight="1">
      <c r="A24" s="2359"/>
      <c r="B24" s="2360"/>
      <c r="C24" s="2361"/>
      <c r="D24" s="1686"/>
      <c r="E24" s="1627"/>
      <c r="F24" s="1628"/>
      <c r="G24" s="1633"/>
      <c r="H24" s="1633"/>
      <c r="I24" s="1633"/>
      <c r="J24" s="1633"/>
      <c r="K24" s="1633"/>
      <c r="L24" s="1633"/>
      <c r="M24" s="1634"/>
      <c r="N24" s="1641"/>
      <c r="O24" s="1642"/>
      <c r="P24" s="1642"/>
      <c r="Q24" s="1643"/>
      <c r="R24" s="1648"/>
      <c r="S24" s="1649"/>
      <c r="T24" s="1649"/>
      <c r="U24" s="1649"/>
      <c r="V24" s="223" t="s">
        <v>60</v>
      </c>
    </row>
    <row r="25" spans="1:22" ht="17.25" customHeight="1">
      <c r="A25" s="2353"/>
      <c r="B25" s="2354"/>
      <c r="C25" s="2355"/>
      <c r="D25" s="1684"/>
      <c r="E25" s="1623"/>
      <c r="F25" s="1624"/>
      <c r="G25" s="1629"/>
      <c r="H25" s="1629"/>
      <c r="I25" s="1629"/>
      <c r="J25" s="1629"/>
      <c r="K25" s="1629"/>
      <c r="L25" s="1629"/>
      <c r="M25" s="1630"/>
      <c r="N25" s="1635"/>
      <c r="O25" s="1636"/>
      <c r="P25" s="1636"/>
      <c r="Q25" s="1637"/>
      <c r="R25" s="1644"/>
      <c r="S25" s="1645"/>
      <c r="T25" s="1645"/>
      <c r="U25" s="1645"/>
      <c r="V25" s="221"/>
    </row>
    <row r="26" spans="1:22" ht="17.25" customHeight="1">
      <c r="A26" s="2356"/>
      <c r="B26" s="2357"/>
      <c r="C26" s="2358"/>
      <c r="D26" s="1685"/>
      <c r="E26" s="1625"/>
      <c r="F26" s="1626"/>
      <c r="G26" s="1631"/>
      <c r="H26" s="1631"/>
      <c r="I26" s="1631"/>
      <c r="J26" s="1631"/>
      <c r="K26" s="1631"/>
      <c r="L26" s="1631"/>
      <c r="M26" s="1632"/>
      <c r="N26" s="1638"/>
      <c r="O26" s="1639"/>
      <c r="P26" s="1639"/>
      <c r="Q26" s="1640"/>
      <c r="R26" s="1646"/>
      <c r="S26" s="1647"/>
      <c r="T26" s="1647"/>
      <c r="U26" s="1647"/>
      <c r="V26" s="222"/>
    </row>
    <row r="27" spans="1:22" ht="17.25" customHeight="1">
      <c r="A27" s="2356"/>
      <c r="B27" s="2357"/>
      <c r="C27" s="2358"/>
      <c r="D27" s="1685"/>
      <c r="E27" s="1625"/>
      <c r="F27" s="1626"/>
      <c r="G27" s="1631"/>
      <c r="H27" s="1631"/>
      <c r="I27" s="1631"/>
      <c r="J27" s="1631"/>
      <c r="K27" s="1631"/>
      <c r="L27" s="1631"/>
      <c r="M27" s="1632"/>
      <c r="N27" s="1638"/>
      <c r="O27" s="1639"/>
      <c r="P27" s="1639"/>
      <c r="Q27" s="1640"/>
      <c r="R27" s="1646"/>
      <c r="S27" s="1647"/>
      <c r="T27" s="1647"/>
      <c r="U27" s="1647"/>
      <c r="V27" s="222"/>
    </row>
    <row r="28" spans="1:22" ht="17.25" customHeight="1">
      <c r="A28" s="2359"/>
      <c r="B28" s="2360"/>
      <c r="C28" s="2361"/>
      <c r="D28" s="1686"/>
      <c r="E28" s="1627"/>
      <c r="F28" s="1628"/>
      <c r="G28" s="1633"/>
      <c r="H28" s="1633"/>
      <c r="I28" s="1633"/>
      <c r="J28" s="1633"/>
      <c r="K28" s="1633"/>
      <c r="L28" s="1633"/>
      <c r="M28" s="1634"/>
      <c r="N28" s="1641"/>
      <c r="O28" s="1642"/>
      <c r="P28" s="1642"/>
      <c r="Q28" s="1643"/>
      <c r="R28" s="1648"/>
      <c r="S28" s="1649"/>
      <c r="T28" s="1649"/>
      <c r="U28" s="1649"/>
      <c r="V28" s="223" t="s">
        <v>60</v>
      </c>
    </row>
    <row r="29" spans="1:22" ht="17.25" customHeight="1">
      <c r="A29" s="2353"/>
      <c r="B29" s="2354"/>
      <c r="C29" s="2355"/>
      <c r="D29" s="1684"/>
      <c r="E29" s="1623"/>
      <c r="F29" s="1624"/>
      <c r="G29" s="1629"/>
      <c r="H29" s="1629"/>
      <c r="I29" s="1629"/>
      <c r="J29" s="1629"/>
      <c r="K29" s="1629"/>
      <c r="L29" s="1629"/>
      <c r="M29" s="1630"/>
      <c r="N29" s="1635"/>
      <c r="O29" s="1636"/>
      <c r="P29" s="1636"/>
      <c r="Q29" s="1637"/>
      <c r="R29" s="1644"/>
      <c r="S29" s="1645"/>
      <c r="T29" s="1645"/>
      <c r="U29" s="1645"/>
      <c r="V29" s="221"/>
    </row>
    <row r="30" spans="1:22" ht="17.25" customHeight="1">
      <c r="A30" s="2356"/>
      <c r="B30" s="2357"/>
      <c r="C30" s="2358"/>
      <c r="D30" s="1685"/>
      <c r="E30" s="1625"/>
      <c r="F30" s="1626"/>
      <c r="G30" s="1631"/>
      <c r="H30" s="1631"/>
      <c r="I30" s="1631"/>
      <c r="J30" s="1631"/>
      <c r="K30" s="1631"/>
      <c r="L30" s="1631"/>
      <c r="M30" s="1632"/>
      <c r="N30" s="1638"/>
      <c r="O30" s="1639"/>
      <c r="P30" s="1639"/>
      <c r="Q30" s="1640"/>
      <c r="R30" s="1646"/>
      <c r="S30" s="1647"/>
      <c r="T30" s="1647"/>
      <c r="U30" s="1647"/>
      <c r="V30" s="222"/>
    </row>
    <row r="31" spans="1:22" ht="17.25" customHeight="1">
      <c r="A31" s="2356"/>
      <c r="B31" s="2357"/>
      <c r="C31" s="2358"/>
      <c r="D31" s="1685"/>
      <c r="E31" s="1625"/>
      <c r="F31" s="1626"/>
      <c r="G31" s="1631"/>
      <c r="H31" s="1631"/>
      <c r="I31" s="1631"/>
      <c r="J31" s="1631"/>
      <c r="K31" s="1631"/>
      <c r="L31" s="1631"/>
      <c r="M31" s="1632"/>
      <c r="N31" s="1638"/>
      <c r="O31" s="1639"/>
      <c r="P31" s="1639"/>
      <c r="Q31" s="1640"/>
      <c r="R31" s="1646"/>
      <c r="S31" s="1647"/>
      <c r="T31" s="1647"/>
      <c r="U31" s="1647"/>
      <c r="V31" s="222"/>
    </row>
    <row r="32" spans="1:22" ht="17.25" customHeight="1">
      <c r="A32" s="2359"/>
      <c r="B32" s="2360"/>
      <c r="C32" s="2361"/>
      <c r="D32" s="1686"/>
      <c r="E32" s="1627"/>
      <c r="F32" s="1628"/>
      <c r="G32" s="1633"/>
      <c r="H32" s="1633"/>
      <c r="I32" s="1633"/>
      <c r="J32" s="1633"/>
      <c r="K32" s="1633"/>
      <c r="L32" s="1633"/>
      <c r="M32" s="1634"/>
      <c r="N32" s="1641"/>
      <c r="O32" s="1642"/>
      <c r="P32" s="1642"/>
      <c r="Q32" s="1643"/>
      <c r="R32" s="1648"/>
      <c r="S32" s="1649"/>
      <c r="T32" s="1649"/>
      <c r="U32" s="1649"/>
      <c r="V32" s="223" t="s">
        <v>60</v>
      </c>
    </row>
    <row r="33" spans="1:23" ht="17.25" customHeight="1">
      <c r="A33" s="2353"/>
      <c r="B33" s="2354"/>
      <c r="C33" s="2355"/>
      <c r="D33" s="1684"/>
      <c r="E33" s="1623"/>
      <c r="F33" s="1624"/>
      <c r="G33" s="1629"/>
      <c r="H33" s="1629"/>
      <c r="I33" s="1629"/>
      <c r="J33" s="1629"/>
      <c r="K33" s="1629"/>
      <c r="L33" s="1629"/>
      <c r="M33" s="1630"/>
      <c r="N33" s="1635"/>
      <c r="O33" s="1636"/>
      <c r="P33" s="1636"/>
      <c r="Q33" s="1637"/>
      <c r="R33" s="1644"/>
      <c r="S33" s="1645"/>
      <c r="T33" s="1645"/>
      <c r="U33" s="1645"/>
      <c r="V33" s="221"/>
    </row>
    <row r="34" spans="1:23" ht="17.25" customHeight="1">
      <c r="A34" s="2356"/>
      <c r="B34" s="2357"/>
      <c r="C34" s="2358"/>
      <c r="D34" s="1685"/>
      <c r="E34" s="1625"/>
      <c r="F34" s="1626"/>
      <c r="G34" s="1631"/>
      <c r="H34" s="1631"/>
      <c r="I34" s="1631"/>
      <c r="J34" s="1631"/>
      <c r="K34" s="1631"/>
      <c r="L34" s="1631"/>
      <c r="M34" s="1632"/>
      <c r="N34" s="1638"/>
      <c r="O34" s="1639"/>
      <c r="P34" s="1639"/>
      <c r="Q34" s="1640"/>
      <c r="R34" s="1646"/>
      <c r="S34" s="1647"/>
      <c r="T34" s="1647"/>
      <c r="U34" s="1647"/>
      <c r="V34" s="222"/>
    </row>
    <row r="35" spans="1:23" ht="17.25" customHeight="1">
      <c r="A35" s="2356"/>
      <c r="B35" s="2357"/>
      <c r="C35" s="2358"/>
      <c r="D35" s="1685"/>
      <c r="E35" s="1625"/>
      <c r="F35" s="1626"/>
      <c r="G35" s="1631"/>
      <c r="H35" s="1631"/>
      <c r="I35" s="1631"/>
      <c r="J35" s="1631"/>
      <c r="K35" s="1631"/>
      <c r="L35" s="1631"/>
      <c r="M35" s="1632"/>
      <c r="N35" s="1638"/>
      <c r="O35" s="1639"/>
      <c r="P35" s="1639"/>
      <c r="Q35" s="1640"/>
      <c r="R35" s="1646"/>
      <c r="S35" s="1647"/>
      <c r="T35" s="1647"/>
      <c r="U35" s="1647"/>
      <c r="V35" s="222"/>
    </row>
    <row r="36" spans="1:23" ht="17.25" customHeight="1">
      <c r="A36" s="2359"/>
      <c r="B36" s="2360"/>
      <c r="C36" s="2361"/>
      <c r="D36" s="1686"/>
      <c r="E36" s="1627"/>
      <c r="F36" s="1628"/>
      <c r="G36" s="1633"/>
      <c r="H36" s="1633"/>
      <c r="I36" s="1633"/>
      <c r="J36" s="1633"/>
      <c r="K36" s="1633"/>
      <c r="L36" s="1633"/>
      <c r="M36" s="1634"/>
      <c r="N36" s="1641"/>
      <c r="O36" s="1642"/>
      <c r="P36" s="1642"/>
      <c r="Q36" s="1643"/>
      <c r="R36" s="1648"/>
      <c r="S36" s="1649"/>
      <c r="T36" s="1649"/>
      <c r="U36" s="1649"/>
      <c r="V36" s="223" t="s">
        <v>60</v>
      </c>
    </row>
    <row r="37" spans="1:23" ht="17.25" customHeight="1">
      <c r="A37" s="2353"/>
      <c r="B37" s="2354"/>
      <c r="C37" s="2355"/>
      <c r="D37" s="1684"/>
      <c r="E37" s="1623"/>
      <c r="F37" s="1624"/>
      <c r="G37" s="1629"/>
      <c r="H37" s="1629"/>
      <c r="I37" s="1629"/>
      <c r="J37" s="1629"/>
      <c r="K37" s="1629"/>
      <c r="L37" s="1629"/>
      <c r="M37" s="1630"/>
      <c r="N37" s="1635"/>
      <c r="O37" s="1636"/>
      <c r="P37" s="1636"/>
      <c r="Q37" s="1637"/>
      <c r="R37" s="1644"/>
      <c r="S37" s="1645"/>
      <c r="T37" s="1645"/>
      <c r="U37" s="1645"/>
      <c r="V37" s="221"/>
    </row>
    <row r="38" spans="1:23" ht="17.25" customHeight="1">
      <c r="A38" s="2356"/>
      <c r="B38" s="2357"/>
      <c r="C38" s="2358"/>
      <c r="D38" s="1685"/>
      <c r="E38" s="1625"/>
      <c r="F38" s="1626"/>
      <c r="G38" s="1631"/>
      <c r="H38" s="1631"/>
      <c r="I38" s="1631"/>
      <c r="J38" s="1631"/>
      <c r="K38" s="1631"/>
      <c r="L38" s="1631"/>
      <c r="M38" s="1632"/>
      <c r="N38" s="1638"/>
      <c r="O38" s="1639"/>
      <c r="P38" s="1639"/>
      <c r="Q38" s="1640"/>
      <c r="R38" s="1646"/>
      <c r="S38" s="1647"/>
      <c r="T38" s="1647"/>
      <c r="U38" s="1647"/>
      <c r="V38" s="222"/>
    </row>
    <row r="39" spans="1:23" ht="17.25" customHeight="1">
      <c r="A39" s="2356"/>
      <c r="B39" s="2357"/>
      <c r="C39" s="2358"/>
      <c r="D39" s="1685"/>
      <c r="E39" s="1625"/>
      <c r="F39" s="1626"/>
      <c r="G39" s="1631"/>
      <c r="H39" s="1631"/>
      <c r="I39" s="1631"/>
      <c r="J39" s="1631"/>
      <c r="K39" s="1631"/>
      <c r="L39" s="1631"/>
      <c r="M39" s="1632"/>
      <c r="N39" s="1638"/>
      <c r="O39" s="1639"/>
      <c r="P39" s="1639"/>
      <c r="Q39" s="1640"/>
      <c r="R39" s="1646"/>
      <c r="S39" s="1647"/>
      <c r="T39" s="1647"/>
      <c r="U39" s="1647"/>
      <c r="V39" s="222"/>
    </row>
    <row r="40" spans="1:23" ht="17.25" customHeight="1">
      <c r="A40" s="2359"/>
      <c r="B40" s="2360"/>
      <c r="C40" s="2361"/>
      <c r="D40" s="1686"/>
      <c r="E40" s="1627"/>
      <c r="F40" s="1628"/>
      <c r="G40" s="1633"/>
      <c r="H40" s="1633"/>
      <c r="I40" s="1633"/>
      <c r="J40" s="1633"/>
      <c r="K40" s="1633"/>
      <c r="L40" s="1633"/>
      <c r="M40" s="1634"/>
      <c r="N40" s="1641"/>
      <c r="O40" s="1642"/>
      <c r="P40" s="1642"/>
      <c r="Q40" s="1643"/>
      <c r="R40" s="1648"/>
      <c r="S40" s="1649"/>
      <c r="T40" s="1649"/>
      <c r="U40" s="1649"/>
      <c r="V40" s="223" t="s">
        <v>60</v>
      </c>
    </row>
    <row r="41" spans="1:23" ht="17.25" customHeight="1">
      <c r="A41" s="2353"/>
      <c r="B41" s="2354"/>
      <c r="C41" s="2355"/>
      <c r="D41" s="1684"/>
      <c r="E41" s="1623"/>
      <c r="F41" s="1624"/>
      <c r="G41" s="1629"/>
      <c r="H41" s="1629"/>
      <c r="I41" s="1629"/>
      <c r="J41" s="1629"/>
      <c r="K41" s="1629"/>
      <c r="L41" s="1629"/>
      <c r="M41" s="1630"/>
      <c r="N41" s="1635"/>
      <c r="O41" s="1636"/>
      <c r="P41" s="1636"/>
      <c r="Q41" s="1637"/>
      <c r="R41" s="1644"/>
      <c r="S41" s="1645"/>
      <c r="T41" s="1645"/>
      <c r="U41" s="1645"/>
      <c r="V41" s="221"/>
    </row>
    <row r="42" spans="1:23" ht="17.25" customHeight="1">
      <c r="A42" s="2356"/>
      <c r="B42" s="2357"/>
      <c r="C42" s="2358"/>
      <c r="D42" s="1685"/>
      <c r="E42" s="1625"/>
      <c r="F42" s="1626"/>
      <c r="G42" s="1631"/>
      <c r="H42" s="1631"/>
      <c r="I42" s="1631"/>
      <c r="J42" s="1631"/>
      <c r="K42" s="1631"/>
      <c r="L42" s="1631"/>
      <c r="M42" s="1632"/>
      <c r="N42" s="1638"/>
      <c r="O42" s="1639"/>
      <c r="P42" s="1639"/>
      <c r="Q42" s="1640"/>
      <c r="R42" s="1646"/>
      <c r="S42" s="1647"/>
      <c r="T42" s="1647"/>
      <c r="U42" s="1647"/>
      <c r="V42" s="222"/>
    </row>
    <row r="43" spans="1:23" ht="17.25" customHeight="1">
      <c r="A43" s="2356"/>
      <c r="B43" s="2357"/>
      <c r="C43" s="2358"/>
      <c r="D43" s="1685"/>
      <c r="E43" s="1625"/>
      <c r="F43" s="1626"/>
      <c r="G43" s="1631"/>
      <c r="H43" s="1631"/>
      <c r="I43" s="1631"/>
      <c r="J43" s="1631"/>
      <c r="K43" s="1631"/>
      <c r="L43" s="1631"/>
      <c r="M43" s="1632"/>
      <c r="N43" s="1638"/>
      <c r="O43" s="1639"/>
      <c r="P43" s="1639"/>
      <c r="Q43" s="1640"/>
      <c r="R43" s="1646"/>
      <c r="S43" s="1647"/>
      <c r="T43" s="1647"/>
      <c r="U43" s="1647"/>
      <c r="V43" s="222"/>
    </row>
    <row r="44" spans="1:23" ht="17.25" customHeight="1" thickBot="1">
      <c r="A44" s="2362"/>
      <c r="B44" s="2363"/>
      <c r="C44" s="2364"/>
      <c r="D44" s="1692"/>
      <c r="E44" s="1693"/>
      <c r="F44" s="1694"/>
      <c r="G44" s="1695"/>
      <c r="H44" s="1695"/>
      <c r="I44" s="1695"/>
      <c r="J44" s="1695"/>
      <c r="K44" s="1695"/>
      <c r="L44" s="1695"/>
      <c r="M44" s="1696"/>
      <c r="N44" s="1687"/>
      <c r="O44" s="1688"/>
      <c r="P44" s="1688"/>
      <c r="Q44" s="1689"/>
      <c r="R44" s="1690"/>
      <c r="S44" s="1691"/>
      <c r="T44" s="1691"/>
      <c r="U44" s="1691"/>
      <c r="V44" s="224" t="s">
        <v>60</v>
      </c>
    </row>
    <row r="45" spans="1:23">
      <c r="B45" s="225"/>
      <c r="Q45" s="225"/>
      <c r="R45" s="225"/>
      <c r="S45" s="225"/>
      <c r="T45" s="225"/>
      <c r="U45" s="225"/>
      <c r="V45" s="225"/>
    </row>
    <row r="46" spans="1:23" ht="14.25">
      <c r="A46" s="1599"/>
      <c r="B46" s="1599"/>
      <c r="C46" s="226"/>
      <c r="D46" s="226"/>
      <c r="E46" s="226"/>
      <c r="F46" s="226"/>
      <c r="G46" s="226"/>
      <c r="H46" s="226"/>
      <c r="I46" s="226"/>
      <c r="J46" s="226"/>
      <c r="K46" s="226"/>
      <c r="L46" s="226"/>
      <c r="M46" s="226"/>
      <c r="N46" s="226"/>
      <c r="O46" s="226"/>
      <c r="P46" s="226"/>
      <c r="Q46" s="226"/>
      <c r="R46" s="226"/>
      <c r="S46" s="226"/>
      <c r="T46" s="226"/>
      <c r="U46" s="226"/>
      <c r="V46" s="226"/>
      <c r="W46" s="227"/>
    </row>
    <row r="47" spans="1:23" ht="14.25">
      <c r="A47" s="226"/>
      <c r="B47" s="226"/>
      <c r="C47" s="226"/>
      <c r="D47" s="226"/>
      <c r="E47" s="226"/>
      <c r="F47" s="226"/>
      <c r="G47" s="226"/>
      <c r="H47" s="226"/>
      <c r="I47" s="226"/>
      <c r="J47" s="226"/>
      <c r="K47" s="226"/>
      <c r="L47" s="226"/>
      <c r="M47" s="226"/>
      <c r="N47" s="226"/>
      <c r="O47" s="226"/>
      <c r="P47" s="226"/>
      <c r="Q47" s="226"/>
      <c r="R47" s="226"/>
      <c r="S47" s="226"/>
      <c r="T47" s="226"/>
      <c r="U47" s="226"/>
      <c r="V47" s="226"/>
      <c r="W47" s="227"/>
    </row>
    <row r="48" spans="1:23" ht="14.25">
      <c r="A48" s="228"/>
      <c r="B48" s="229"/>
      <c r="C48" s="230"/>
      <c r="D48" s="1600"/>
      <c r="E48" s="1600"/>
      <c r="F48" s="1600"/>
      <c r="G48" s="1600"/>
      <c r="H48" s="1600"/>
      <c r="I48" s="1600"/>
      <c r="J48" s="1600"/>
      <c r="K48" s="1600"/>
      <c r="L48" s="1600"/>
      <c r="M48" s="1600"/>
      <c r="N48" s="231"/>
      <c r="O48" s="1600"/>
      <c r="P48" s="1600"/>
      <c r="Q48" s="1600"/>
      <c r="R48" s="1600"/>
      <c r="S48" s="1600"/>
      <c r="T48" s="1600"/>
      <c r="U48" s="1600"/>
      <c r="V48" s="1600"/>
    </row>
    <row r="49" spans="1:23" ht="14.25">
      <c r="A49" s="232"/>
      <c r="B49" s="229"/>
      <c r="C49" s="231"/>
      <c r="D49" s="1600"/>
      <c r="E49" s="1600"/>
      <c r="F49" s="1600"/>
      <c r="G49" s="1600"/>
      <c r="H49" s="1600"/>
      <c r="I49" s="1600"/>
      <c r="J49" s="1600"/>
      <c r="K49" s="1600"/>
      <c r="L49" s="1600"/>
      <c r="M49" s="1600"/>
      <c r="N49" s="230"/>
      <c r="O49" s="1600"/>
      <c r="P49" s="1600"/>
      <c r="Q49" s="1600"/>
      <c r="R49" s="1600"/>
      <c r="S49" s="1600"/>
      <c r="T49" s="1600"/>
      <c r="U49" s="1600"/>
      <c r="V49" s="1600"/>
      <c r="W49" s="233"/>
    </row>
    <row r="50" spans="1:23" ht="14.25">
      <c r="A50" s="234"/>
      <c r="B50" s="229"/>
      <c r="C50" s="231"/>
      <c r="D50" s="1595"/>
      <c r="E50" s="1595"/>
      <c r="F50" s="1595"/>
      <c r="G50" s="1595"/>
      <c r="H50" s="1595"/>
      <c r="I50" s="1595"/>
      <c r="J50" s="1595"/>
      <c r="K50" s="1595"/>
      <c r="L50" s="1595"/>
      <c r="M50" s="1595"/>
      <c r="N50" s="1595"/>
      <c r="O50" s="1595"/>
      <c r="P50" s="1595"/>
      <c r="Q50" s="230"/>
      <c r="R50" s="235"/>
      <c r="S50" s="228"/>
      <c r="T50" s="228"/>
      <c r="U50" s="228"/>
      <c r="V50" s="228"/>
    </row>
    <row r="51" spans="1:23" ht="11.25" customHeight="1">
      <c r="A51" s="227"/>
      <c r="B51" s="227"/>
      <c r="C51" s="227"/>
      <c r="D51" s="227"/>
      <c r="E51" s="227"/>
      <c r="F51" s="227"/>
      <c r="G51" s="227"/>
      <c r="H51" s="227"/>
      <c r="I51" s="227"/>
      <c r="J51" s="227"/>
      <c r="K51" s="227"/>
      <c r="L51" s="227"/>
      <c r="M51" s="227"/>
      <c r="N51" s="227"/>
      <c r="O51" s="227"/>
      <c r="P51" s="227"/>
      <c r="Q51" s="227"/>
      <c r="R51" s="227"/>
      <c r="S51" s="227"/>
      <c r="T51" s="227"/>
      <c r="U51" s="227"/>
      <c r="V51" s="227"/>
      <c r="W51" s="227"/>
    </row>
    <row r="52" spans="1:23" ht="14.25">
      <c r="A52" s="1596"/>
      <c r="B52" s="1597"/>
      <c r="C52" s="1598"/>
      <c r="D52" s="1598"/>
      <c r="E52" s="1598"/>
      <c r="F52" s="1598"/>
      <c r="G52" s="1598"/>
      <c r="H52" s="1598"/>
      <c r="I52" s="1598"/>
      <c r="J52" s="1598"/>
      <c r="K52" s="1598"/>
      <c r="L52" s="1598"/>
      <c r="M52" s="1598"/>
      <c r="N52" s="1598"/>
      <c r="O52" s="1598"/>
      <c r="P52" s="1598"/>
      <c r="Q52" s="1598"/>
      <c r="R52" s="1598"/>
      <c r="S52" s="1598"/>
      <c r="T52" s="1598"/>
      <c r="U52" s="1598"/>
      <c r="V52" s="1598"/>
      <c r="W52" s="1598"/>
    </row>
  </sheetData>
  <mergeCells count="61">
    <mergeCell ref="D33:F36"/>
    <mergeCell ref="D37:F40"/>
    <mergeCell ref="D41:F44"/>
    <mergeCell ref="G41:M44"/>
    <mergeCell ref="A41:C44"/>
    <mergeCell ref="A33:C36"/>
    <mergeCell ref="G33:M36"/>
    <mergeCell ref="N41:Q44"/>
    <mergeCell ref="R41:U44"/>
    <mergeCell ref="A37:C40"/>
    <mergeCell ref="G37:M40"/>
    <mergeCell ref="N37:Q40"/>
    <mergeCell ref="R37:U40"/>
    <mergeCell ref="N33:Q36"/>
    <mergeCell ref="R33:U36"/>
    <mergeCell ref="A17:C20"/>
    <mergeCell ref="N17:Q20"/>
    <mergeCell ref="R17:U20"/>
    <mergeCell ref="G17:M20"/>
    <mergeCell ref="A25:C28"/>
    <mergeCell ref="G25:M28"/>
    <mergeCell ref="N25:Q28"/>
    <mergeCell ref="R25:U28"/>
    <mergeCell ref="D17:F20"/>
    <mergeCell ref="D21:F24"/>
    <mergeCell ref="D25:F28"/>
    <mergeCell ref="D29:F32"/>
    <mergeCell ref="A29:C32"/>
    <mergeCell ref="G29:M32"/>
    <mergeCell ref="N29:Q32"/>
    <mergeCell ref="R29:U32"/>
    <mergeCell ref="N11:Q12"/>
    <mergeCell ref="R11:V11"/>
    <mergeCell ref="R12:V12"/>
    <mergeCell ref="A21:C24"/>
    <mergeCell ref="G21:M24"/>
    <mergeCell ref="N21:Q24"/>
    <mergeCell ref="R21:U24"/>
    <mergeCell ref="A13:C16"/>
    <mergeCell ref="G13:M16"/>
    <mergeCell ref="N13:Q16"/>
    <mergeCell ref="R13:U16"/>
    <mergeCell ref="D13:F16"/>
    <mergeCell ref="A11:C12"/>
    <mergeCell ref="A1:V1"/>
    <mergeCell ref="A2:V2"/>
    <mergeCell ref="B4:V5"/>
    <mergeCell ref="B6:V6"/>
    <mergeCell ref="B7:V7"/>
    <mergeCell ref="A4:A5"/>
    <mergeCell ref="B9:V9"/>
    <mergeCell ref="G11:M12"/>
    <mergeCell ref="D11:F12"/>
    <mergeCell ref="D50:P50"/>
    <mergeCell ref="A52:B52"/>
    <mergeCell ref="C52:W52"/>
    <mergeCell ref="A46:B46"/>
    <mergeCell ref="D48:M48"/>
    <mergeCell ref="O48:V48"/>
    <mergeCell ref="D49:M49"/>
    <mergeCell ref="O49:V49"/>
  </mergeCells>
  <phoneticPr fontId="10"/>
  <dataValidations count="1">
    <dataValidation type="list" allowBlank="1" showInputMessage="1" showErrorMessage="1" sqref="D13 D17 D37 D41 D33 D29 D25 D21" xr:uid="{00000000-0002-0000-0500-000000000000}">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scale="98" orientation="portrait" r:id="rId1"/>
  <headerFooter alignWithMargins="0">
    <oddFooter>&amp;C-会計&amp;A-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J41"/>
  <sheetViews>
    <sheetView view="pageBreakPreview" zoomScaleNormal="100" zoomScaleSheetLayoutView="100" workbookViewId="0">
      <selection sqref="A1:AE1"/>
    </sheetView>
  </sheetViews>
  <sheetFormatPr defaultColWidth="9" defaultRowHeight="13.5"/>
  <cols>
    <col min="1" max="1" width="2.625" style="284" customWidth="1"/>
    <col min="2" max="2" width="3.625" style="284" customWidth="1"/>
    <col min="3" max="7" width="2.625" style="284" customWidth="1"/>
    <col min="8" max="31" width="3.5" style="284" customWidth="1"/>
    <col min="32" max="32" width="3.125" style="284" customWidth="1"/>
    <col min="33" max="52" width="2.625" style="284" customWidth="1"/>
    <col min="53" max="16384" width="9" style="284"/>
  </cols>
  <sheetData>
    <row r="1" spans="1:36" ht="21" customHeight="1">
      <c r="A1" s="1241" t="s">
        <v>685</v>
      </c>
      <c r="B1" s="1241"/>
      <c r="C1" s="1241"/>
      <c r="D1" s="1241"/>
      <c r="E1" s="1241"/>
      <c r="F1" s="1241"/>
      <c r="G1" s="1241"/>
      <c r="H1" s="1241"/>
      <c r="I1" s="1241"/>
      <c r="J1" s="1241"/>
      <c r="K1" s="1241"/>
      <c r="L1" s="1241"/>
      <c r="M1" s="1241"/>
      <c r="N1" s="1241"/>
      <c r="O1" s="1241"/>
      <c r="P1" s="1241"/>
      <c r="Q1" s="1241"/>
      <c r="R1" s="1241"/>
      <c r="S1" s="1241"/>
      <c r="T1" s="1241"/>
      <c r="U1" s="1241"/>
      <c r="V1" s="1241"/>
      <c r="W1" s="1241"/>
      <c r="X1" s="1241"/>
      <c r="Y1" s="1241"/>
      <c r="Z1" s="1241"/>
      <c r="AA1" s="1241"/>
      <c r="AB1" s="1241"/>
      <c r="AC1" s="1241"/>
      <c r="AD1" s="1241"/>
      <c r="AE1" s="1241"/>
      <c r="AF1" s="506"/>
      <c r="AG1" s="506"/>
      <c r="AH1" s="506"/>
      <c r="AI1" s="506"/>
      <c r="AJ1" s="506"/>
    </row>
    <row r="2" spans="1:36" ht="4.5" customHeight="1">
      <c r="A2" s="1737"/>
      <c r="B2" s="1737"/>
      <c r="C2" s="1737"/>
      <c r="D2" s="1737"/>
      <c r="E2" s="1737"/>
      <c r="F2" s="1737"/>
      <c r="G2" s="1737"/>
      <c r="H2" s="1737"/>
      <c r="I2" s="1737"/>
      <c r="J2" s="1737"/>
      <c r="K2" s="1737"/>
      <c r="L2" s="1737"/>
      <c r="M2" s="1737"/>
      <c r="N2" s="1737"/>
      <c r="O2" s="1737"/>
      <c r="P2" s="1737"/>
      <c r="Q2" s="1737"/>
      <c r="R2" s="1737"/>
      <c r="S2" s="1737"/>
      <c r="T2" s="1737"/>
      <c r="U2" s="1737"/>
      <c r="V2" s="1737"/>
      <c r="W2" s="1737"/>
      <c r="X2" s="1737"/>
      <c r="Y2" s="1737"/>
      <c r="Z2" s="1737"/>
      <c r="AA2" s="1737"/>
      <c r="AB2" s="1737"/>
      <c r="AC2" s="1737"/>
      <c r="AD2" s="1737"/>
      <c r="AE2" s="1737"/>
      <c r="AF2" s="1737"/>
      <c r="AG2" s="1737"/>
      <c r="AH2" s="1737"/>
      <c r="AI2" s="1737"/>
      <c r="AJ2" s="1737"/>
    </row>
    <row r="3" spans="1:36" ht="16.5" customHeight="1">
      <c r="A3" s="507"/>
      <c r="B3" s="1738" t="s">
        <v>155</v>
      </c>
      <c r="C3" s="1738"/>
      <c r="D3" s="1738"/>
      <c r="E3" s="1738"/>
      <c r="F3" s="1738"/>
      <c r="G3" s="1738"/>
      <c r="H3" s="1738"/>
      <c r="I3" s="1738"/>
      <c r="J3" s="1738"/>
      <c r="K3" s="1738"/>
      <c r="L3" s="1738"/>
      <c r="M3" s="1738"/>
      <c r="N3" s="1738"/>
      <c r="O3" s="1738"/>
      <c r="P3" s="1738"/>
      <c r="Q3" s="1738"/>
      <c r="R3" s="1738"/>
      <c r="S3" s="1738"/>
      <c r="T3" s="1738"/>
      <c r="U3" s="1738"/>
      <c r="V3" s="1738"/>
      <c r="W3" s="1738"/>
      <c r="X3" s="1738"/>
      <c r="Y3" s="1738"/>
      <c r="Z3" s="1738"/>
      <c r="AA3" s="1738"/>
      <c r="AB3" s="1738"/>
      <c r="AC3" s="1738"/>
      <c r="AD3" s="1738"/>
      <c r="AE3" s="1738"/>
      <c r="AF3" s="507"/>
      <c r="AG3" s="507"/>
      <c r="AH3" s="507"/>
      <c r="AI3" s="507"/>
      <c r="AJ3" s="507"/>
    </row>
    <row r="4" spans="1:36" ht="30.75" customHeight="1">
      <c r="B4" s="508" t="s">
        <v>156</v>
      </c>
      <c r="C4" s="1738" t="s">
        <v>576</v>
      </c>
      <c r="D4" s="1738"/>
      <c r="E4" s="1738"/>
      <c r="F4" s="1738"/>
      <c r="G4" s="1738"/>
      <c r="H4" s="1738"/>
      <c r="I4" s="1738"/>
      <c r="J4" s="1738"/>
      <c r="K4" s="1738"/>
      <c r="L4" s="1738"/>
      <c r="M4" s="1738"/>
      <c r="N4" s="1738"/>
      <c r="O4" s="1738"/>
      <c r="P4" s="1738"/>
      <c r="Q4" s="1738"/>
      <c r="R4" s="1738"/>
      <c r="S4" s="1738"/>
      <c r="T4" s="1738"/>
      <c r="U4" s="1738"/>
      <c r="V4" s="1738"/>
      <c r="W4" s="1738"/>
      <c r="X4" s="1738"/>
      <c r="Y4" s="1738"/>
      <c r="Z4" s="1738"/>
      <c r="AA4" s="1738"/>
      <c r="AB4" s="1738"/>
      <c r="AC4" s="1738"/>
      <c r="AD4" s="1738"/>
      <c r="AE4" s="1738"/>
      <c r="AF4" s="507"/>
      <c r="AG4" s="507"/>
      <c r="AH4" s="507"/>
      <c r="AI4" s="507"/>
      <c r="AJ4" s="507"/>
    </row>
    <row r="5" spans="1:36" ht="30.75" customHeight="1">
      <c r="A5" s="507"/>
      <c r="B5" s="508" t="s">
        <v>156</v>
      </c>
      <c r="C5" s="1739" t="s">
        <v>750</v>
      </c>
      <c r="D5" s="1739"/>
      <c r="E5" s="1739"/>
      <c r="F5" s="1739"/>
      <c r="G5" s="1739"/>
      <c r="H5" s="1739"/>
      <c r="I5" s="1739"/>
      <c r="J5" s="1739"/>
      <c r="K5" s="1739"/>
      <c r="L5" s="1739"/>
      <c r="M5" s="1739"/>
      <c r="N5" s="1739"/>
      <c r="O5" s="1739"/>
      <c r="P5" s="1739"/>
      <c r="Q5" s="1739"/>
      <c r="R5" s="1739"/>
      <c r="S5" s="1739"/>
      <c r="T5" s="1739"/>
      <c r="U5" s="1739"/>
      <c r="V5" s="1739"/>
      <c r="W5" s="1739"/>
      <c r="X5" s="1739"/>
      <c r="Y5" s="1739"/>
      <c r="Z5" s="1739"/>
      <c r="AA5" s="1739"/>
      <c r="AB5" s="1739"/>
      <c r="AC5" s="1739"/>
      <c r="AD5" s="1739"/>
      <c r="AE5" s="1739"/>
      <c r="AF5" s="507"/>
      <c r="AG5" s="507"/>
      <c r="AH5" s="507"/>
      <c r="AI5" s="507"/>
      <c r="AJ5" s="507"/>
    </row>
    <row r="6" spans="1:36" ht="4.5" customHeight="1">
      <c r="A6" s="1737"/>
      <c r="B6" s="1737"/>
      <c r="C6" s="1737"/>
      <c r="D6" s="1737"/>
      <c r="E6" s="1737"/>
      <c r="F6" s="1737"/>
      <c r="G6" s="1737"/>
      <c r="H6" s="1737"/>
      <c r="I6" s="1737"/>
      <c r="J6" s="1737"/>
      <c r="K6" s="1737"/>
      <c r="L6" s="1737"/>
      <c r="M6" s="1737"/>
      <c r="N6" s="1737"/>
      <c r="O6" s="1737"/>
      <c r="P6" s="1737"/>
      <c r="Q6" s="1737"/>
      <c r="R6" s="1737"/>
      <c r="S6" s="1737"/>
      <c r="T6" s="1737"/>
      <c r="U6" s="1737"/>
      <c r="V6" s="1737"/>
      <c r="W6" s="1737"/>
      <c r="X6" s="1737"/>
      <c r="Y6" s="1737"/>
      <c r="Z6" s="1737"/>
      <c r="AA6" s="1737"/>
      <c r="AB6" s="1737"/>
      <c r="AC6" s="1737"/>
      <c r="AD6" s="1737"/>
      <c r="AE6" s="1737"/>
      <c r="AF6" s="1737"/>
      <c r="AG6" s="1737"/>
      <c r="AH6" s="1737"/>
      <c r="AI6" s="1737"/>
      <c r="AJ6" s="1737"/>
    </row>
    <row r="7" spans="1:36" ht="21" customHeight="1">
      <c r="A7" s="1242" t="s">
        <v>720</v>
      </c>
      <c r="B7" s="1242"/>
      <c r="C7" s="1242"/>
      <c r="D7" s="1242"/>
      <c r="E7" s="1242"/>
      <c r="F7" s="1242"/>
      <c r="G7" s="1242"/>
      <c r="H7" s="1242"/>
      <c r="I7" s="1242"/>
      <c r="J7" s="1242"/>
      <c r="K7" s="1242"/>
      <c r="L7" s="1242"/>
      <c r="M7" s="1242"/>
      <c r="N7" s="1242"/>
      <c r="O7" s="1242"/>
      <c r="P7" s="1242"/>
      <c r="Q7" s="1242"/>
      <c r="R7" s="1242"/>
      <c r="S7" s="1242"/>
      <c r="T7" s="1242"/>
      <c r="U7" s="1242"/>
      <c r="V7" s="1242"/>
      <c r="W7" s="1242"/>
      <c r="X7" s="1242"/>
      <c r="Y7" s="1242"/>
    </row>
    <row r="8" spans="1:36" ht="4.5" customHeight="1">
      <c r="A8" s="1783"/>
      <c r="B8" s="1783"/>
      <c r="C8" s="1783"/>
      <c r="D8" s="1783"/>
      <c r="E8" s="1783"/>
      <c r="F8" s="1783"/>
      <c r="G8" s="1783"/>
      <c r="H8" s="1783"/>
      <c r="I8" s="1783"/>
      <c r="J8" s="1783"/>
      <c r="K8" s="1783"/>
      <c r="L8" s="1783"/>
      <c r="M8" s="1783"/>
      <c r="N8" s="1783"/>
      <c r="O8" s="1783"/>
      <c r="P8" s="1783"/>
      <c r="Q8" s="1783"/>
      <c r="R8" s="1783"/>
      <c r="S8" s="1783"/>
      <c r="T8" s="1783"/>
      <c r="U8" s="1783"/>
      <c r="V8" s="1783"/>
      <c r="W8" s="1783"/>
      <c r="X8" s="1783"/>
      <c r="Y8" s="1783"/>
    </row>
    <row r="9" spans="1:36" ht="18" customHeight="1">
      <c r="A9" s="1784" t="s">
        <v>721</v>
      </c>
      <c r="B9" s="1784"/>
      <c r="C9" s="1784"/>
      <c r="D9" s="1784"/>
      <c r="E9" s="1784"/>
      <c r="F9" s="1784"/>
      <c r="G9" s="1784"/>
      <c r="H9" s="1784"/>
      <c r="I9" s="1784"/>
      <c r="J9" s="1784"/>
      <c r="K9" s="1784"/>
      <c r="L9" s="1784"/>
      <c r="M9" s="1784"/>
      <c r="N9" s="1784"/>
      <c r="O9" s="1784"/>
      <c r="P9" s="1784"/>
      <c r="Q9" s="1784"/>
      <c r="R9" s="1784"/>
      <c r="S9" s="1784"/>
      <c r="T9" s="1784"/>
      <c r="U9" s="1784"/>
      <c r="V9" s="1784"/>
      <c r="W9" s="1784"/>
      <c r="X9" s="1784"/>
      <c r="Y9" s="1784"/>
    </row>
    <row r="10" spans="1:36" ht="4.5" customHeight="1">
      <c r="A10" s="1785"/>
      <c r="B10" s="1785"/>
      <c r="C10" s="1785"/>
      <c r="D10" s="1785"/>
      <c r="E10" s="1785"/>
      <c r="F10" s="1785"/>
      <c r="G10" s="1785"/>
      <c r="H10" s="1785"/>
      <c r="I10" s="1785"/>
      <c r="J10" s="1785"/>
      <c r="K10" s="1785"/>
      <c r="L10" s="1785"/>
      <c r="M10" s="1785"/>
      <c r="N10" s="1785"/>
      <c r="O10" s="1785"/>
      <c r="P10" s="1785"/>
      <c r="Q10" s="1785"/>
      <c r="R10" s="1785"/>
      <c r="S10" s="1785"/>
      <c r="T10" s="1785"/>
      <c r="U10" s="1785"/>
      <c r="V10" s="1785"/>
      <c r="W10" s="1785"/>
      <c r="X10" s="1785"/>
      <c r="Y10" s="1785"/>
    </row>
    <row r="11" spans="1:36" ht="18" customHeight="1">
      <c r="A11" s="1786" t="s">
        <v>598</v>
      </c>
      <c r="B11" s="1786"/>
      <c r="C11" s="1786"/>
      <c r="D11" s="1786"/>
      <c r="E11" s="1786"/>
      <c r="F11" s="1786"/>
      <c r="G11" s="1786"/>
      <c r="H11" s="1786"/>
      <c r="I11" s="1786"/>
      <c r="J11" s="1786"/>
      <c r="K11" s="1786"/>
      <c r="L11" s="1786"/>
      <c r="M11" s="1786"/>
      <c r="N11" s="1786"/>
      <c r="O11" s="1786"/>
      <c r="P11" s="1786"/>
      <c r="Q11" s="1786"/>
      <c r="R11" s="1786"/>
      <c r="S11" s="1786"/>
      <c r="T11" s="1786"/>
      <c r="U11" s="1786"/>
      <c r="V11" s="1786"/>
      <c r="W11" s="1786"/>
      <c r="X11" s="1786"/>
      <c r="Y11" s="1786"/>
    </row>
    <row r="12" spans="1:36" ht="4.5" customHeight="1" thickBot="1">
      <c r="A12" s="1783"/>
      <c r="B12" s="1783"/>
      <c r="C12" s="1783"/>
      <c r="D12" s="1783"/>
      <c r="E12" s="1783"/>
      <c r="F12" s="1783"/>
      <c r="G12" s="1783"/>
      <c r="H12" s="1783"/>
      <c r="I12" s="1783"/>
      <c r="J12" s="1783"/>
      <c r="K12" s="1783"/>
      <c r="L12" s="1783"/>
      <c r="M12" s="1783"/>
      <c r="N12" s="1783"/>
      <c r="O12" s="1783"/>
      <c r="P12" s="1783"/>
      <c r="Q12" s="1783"/>
      <c r="R12" s="1783"/>
      <c r="S12" s="1783"/>
      <c r="T12" s="1783"/>
      <c r="U12" s="1783"/>
      <c r="V12" s="1783"/>
      <c r="W12" s="1783"/>
      <c r="X12" s="1783"/>
      <c r="Y12" s="1783"/>
    </row>
    <row r="13" spans="1:36" ht="21" customHeight="1" thickBot="1">
      <c r="A13" s="1799"/>
      <c r="B13" s="1800"/>
      <c r="C13" s="1801" t="s">
        <v>97</v>
      </c>
      <c r="D13" s="1793"/>
      <c r="E13" s="1793"/>
      <c r="F13" s="1793"/>
      <c r="G13" s="1793"/>
      <c r="H13" s="1793"/>
      <c r="I13" s="1793"/>
      <c r="J13" s="1793"/>
      <c r="K13" s="1793"/>
      <c r="L13" s="1793"/>
      <c r="M13" s="1793"/>
      <c r="N13" s="1793"/>
      <c r="O13" s="1793"/>
      <c r="P13" s="1793"/>
      <c r="Q13" s="1793"/>
      <c r="R13" s="1793"/>
      <c r="S13" s="1793"/>
      <c r="T13" s="1793"/>
      <c r="U13" s="1793"/>
      <c r="V13" s="1793"/>
      <c r="W13" s="1793"/>
      <c r="X13" s="1802"/>
      <c r="Y13" s="1792" t="s">
        <v>26</v>
      </c>
      <c r="Z13" s="1793"/>
      <c r="AA13" s="1793"/>
      <c r="AB13" s="1793"/>
      <c r="AC13" s="1793"/>
      <c r="AD13" s="1794"/>
      <c r="AI13" s="509"/>
    </row>
    <row r="14" spans="1:36" ht="36.75" customHeight="1" thickTop="1">
      <c r="A14" s="1795" t="s">
        <v>28</v>
      </c>
      <c r="B14" s="1796"/>
      <c r="C14" s="1803" t="s">
        <v>579</v>
      </c>
      <c r="D14" s="1804"/>
      <c r="E14" s="1804"/>
      <c r="F14" s="1804"/>
      <c r="G14" s="1804"/>
      <c r="H14" s="1804"/>
      <c r="I14" s="1804"/>
      <c r="J14" s="1804"/>
      <c r="K14" s="1804"/>
      <c r="L14" s="1804"/>
      <c r="M14" s="1804"/>
      <c r="N14" s="1804"/>
      <c r="O14" s="1804"/>
      <c r="P14" s="1804"/>
      <c r="Q14" s="1804"/>
      <c r="R14" s="1804"/>
      <c r="S14" s="1804"/>
      <c r="T14" s="1804"/>
      <c r="U14" s="1804"/>
      <c r="V14" s="1804"/>
      <c r="W14" s="1804"/>
      <c r="X14" s="1805"/>
      <c r="Y14" s="510" t="s">
        <v>113</v>
      </c>
      <c r="Z14" s="1791" t="s">
        <v>13</v>
      </c>
      <c r="AA14" s="1791"/>
      <c r="AB14" s="511" t="s">
        <v>113</v>
      </c>
      <c r="AC14" s="1806" t="s">
        <v>14</v>
      </c>
      <c r="AD14" s="1807"/>
    </row>
    <row r="15" spans="1:36" ht="18" customHeight="1">
      <c r="A15" s="1797"/>
      <c r="B15" s="1798"/>
      <c r="C15" s="512"/>
      <c r="D15" s="513"/>
      <c r="E15" s="513" t="s">
        <v>724</v>
      </c>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4"/>
    </row>
    <row r="16" spans="1:36" ht="18" customHeight="1" thickBot="1">
      <c r="A16" s="1797"/>
      <c r="B16" s="1798"/>
      <c r="C16" s="515"/>
      <c r="D16" s="516"/>
      <c r="E16" s="517"/>
      <c r="F16" s="517"/>
      <c r="G16" s="518" t="s">
        <v>307</v>
      </c>
      <c r="H16" s="519" t="s">
        <v>308</v>
      </c>
      <c r="I16" s="518"/>
      <c r="J16" s="518"/>
      <c r="K16" s="1808"/>
      <c r="L16" s="1808"/>
      <c r="M16" s="1808"/>
      <c r="N16" s="1808"/>
      <c r="O16" s="1808"/>
      <c r="P16" s="1808"/>
      <c r="Q16" s="1808"/>
      <c r="R16" s="1808"/>
      <c r="S16" s="1808"/>
      <c r="T16" s="1808"/>
      <c r="U16" s="1808"/>
      <c r="V16" s="1808"/>
      <c r="W16" s="1808"/>
      <c r="X16" s="1808"/>
      <c r="Y16" s="1808"/>
      <c r="Z16" s="1808"/>
      <c r="AA16" s="1808"/>
      <c r="AB16" s="1808"/>
      <c r="AC16" s="1808"/>
      <c r="AD16" s="520"/>
    </row>
    <row r="17" spans="1:36" ht="21" customHeight="1">
      <c r="A17" s="1810" t="s">
        <v>48</v>
      </c>
      <c r="B17" s="1811"/>
      <c r="C17" s="1815" t="s">
        <v>637</v>
      </c>
      <c r="D17" s="1815"/>
      <c r="E17" s="1815"/>
      <c r="F17" s="1815"/>
      <c r="G17" s="1815"/>
      <c r="H17" s="1815"/>
      <c r="I17" s="1815"/>
      <c r="J17" s="1815"/>
      <c r="K17" s="1815"/>
      <c r="L17" s="1815"/>
      <c r="M17" s="1815"/>
      <c r="N17" s="1815"/>
      <c r="O17" s="1815"/>
      <c r="P17" s="1815"/>
      <c r="Q17" s="1815"/>
      <c r="R17" s="1815"/>
      <c r="S17" s="1815"/>
      <c r="T17" s="1815"/>
      <c r="U17" s="1815"/>
      <c r="V17" s="1815"/>
      <c r="W17" s="1815"/>
      <c r="X17" s="1816"/>
      <c r="Y17" s="521" t="s">
        <v>113</v>
      </c>
      <c r="Z17" s="1832" t="s">
        <v>13</v>
      </c>
      <c r="AA17" s="1832"/>
      <c r="AB17" s="522" t="s">
        <v>113</v>
      </c>
      <c r="AC17" s="1832" t="s">
        <v>14</v>
      </c>
      <c r="AD17" s="1833"/>
    </row>
    <row r="18" spans="1:36" ht="21" customHeight="1">
      <c r="A18" s="1797"/>
      <c r="B18" s="1812"/>
      <c r="C18" s="1817"/>
      <c r="D18" s="1817"/>
      <c r="E18" s="1817"/>
      <c r="F18" s="1817"/>
      <c r="G18" s="1817"/>
      <c r="H18" s="1817"/>
      <c r="I18" s="1817"/>
      <c r="J18" s="1817"/>
      <c r="K18" s="1817"/>
      <c r="L18" s="1817"/>
      <c r="M18" s="1817"/>
      <c r="N18" s="1817"/>
      <c r="O18" s="1817"/>
      <c r="P18" s="1817"/>
      <c r="Q18" s="1817"/>
      <c r="R18" s="1817"/>
      <c r="S18" s="1817"/>
      <c r="T18" s="1817"/>
      <c r="U18" s="1817"/>
      <c r="V18" s="1817"/>
      <c r="W18" s="1817"/>
      <c r="X18" s="1818"/>
      <c r="Y18" s="523" t="s">
        <v>113</v>
      </c>
      <c r="Z18" s="1834" t="s">
        <v>4</v>
      </c>
      <c r="AA18" s="1834"/>
      <c r="AB18" s="1834"/>
      <c r="AC18" s="1834"/>
      <c r="AD18" s="1835"/>
    </row>
    <row r="19" spans="1:36" ht="31.5" customHeight="1">
      <c r="A19" s="1797"/>
      <c r="B19" s="1812"/>
      <c r="C19" s="1819" t="s">
        <v>725</v>
      </c>
      <c r="D19" s="1819"/>
      <c r="E19" s="1819"/>
      <c r="F19" s="1819"/>
      <c r="G19" s="1819"/>
      <c r="H19" s="1819"/>
      <c r="I19" s="1819"/>
      <c r="J19" s="1819"/>
      <c r="K19" s="1819"/>
      <c r="L19" s="1819"/>
      <c r="M19" s="1819"/>
      <c r="N19" s="1819"/>
      <c r="O19" s="1819"/>
      <c r="P19" s="1819"/>
      <c r="Q19" s="1819"/>
      <c r="R19" s="1819"/>
      <c r="S19" s="1819"/>
      <c r="T19" s="1819"/>
      <c r="U19" s="1819"/>
      <c r="V19" s="1819"/>
      <c r="W19" s="1819"/>
      <c r="X19" s="1819"/>
      <c r="Y19" s="1819"/>
      <c r="Z19" s="1819"/>
      <c r="AA19" s="1819"/>
      <c r="AB19" s="1819"/>
      <c r="AC19" s="1819"/>
      <c r="AD19" s="1820"/>
    </row>
    <row r="20" spans="1:36" ht="21" customHeight="1">
      <c r="A20" s="1797"/>
      <c r="B20" s="1812"/>
      <c r="C20" s="524" t="s">
        <v>27</v>
      </c>
      <c r="D20" s="1821" t="s">
        <v>726</v>
      </c>
      <c r="E20" s="1821"/>
      <c r="F20" s="1821"/>
      <c r="G20" s="1821"/>
      <c r="H20" s="1821"/>
      <c r="I20" s="1821"/>
      <c r="J20" s="1821"/>
      <c r="K20" s="1821"/>
      <c r="L20" s="1821"/>
      <c r="M20" s="1821"/>
      <c r="N20" s="1821"/>
      <c r="O20" s="1821"/>
      <c r="P20" s="1821"/>
      <c r="Q20" s="1821"/>
      <c r="R20" s="1821"/>
      <c r="S20" s="1821"/>
      <c r="T20" s="1821"/>
      <c r="U20" s="1821"/>
      <c r="V20" s="1821"/>
      <c r="W20" s="1821"/>
      <c r="X20" s="1787" t="s">
        <v>784</v>
      </c>
      <c r="Y20" s="1787"/>
      <c r="Z20" s="525"/>
      <c r="AA20" s="1788" t="s">
        <v>655</v>
      </c>
      <c r="AB20" s="1788"/>
      <c r="AC20" s="1789" t="s">
        <v>656</v>
      </c>
      <c r="AD20" s="1790"/>
    </row>
    <row r="21" spans="1:36" ht="21" customHeight="1">
      <c r="A21" s="1797"/>
      <c r="B21" s="1812"/>
      <c r="C21" s="526" t="s">
        <v>110</v>
      </c>
      <c r="D21" s="1822" t="s">
        <v>726</v>
      </c>
      <c r="E21" s="1822"/>
      <c r="F21" s="1822"/>
      <c r="G21" s="1822"/>
      <c r="H21" s="1822"/>
      <c r="I21" s="1822"/>
      <c r="J21" s="1822"/>
      <c r="K21" s="1822"/>
      <c r="L21" s="1822"/>
      <c r="M21" s="1822"/>
      <c r="N21" s="1822"/>
      <c r="O21" s="1822"/>
      <c r="P21" s="1822"/>
      <c r="Q21" s="1822"/>
      <c r="R21" s="1822"/>
      <c r="S21" s="1822"/>
      <c r="T21" s="1822"/>
      <c r="U21" s="1822"/>
      <c r="V21" s="1822"/>
      <c r="W21" s="1822"/>
      <c r="X21" s="1824" t="s">
        <v>785</v>
      </c>
      <c r="Y21" s="1824"/>
      <c r="Z21" s="527"/>
      <c r="AA21" s="1825" t="s">
        <v>655</v>
      </c>
      <c r="AB21" s="1825"/>
      <c r="AC21" s="1826" t="s">
        <v>656</v>
      </c>
      <c r="AD21" s="1827"/>
    </row>
    <row r="22" spans="1:36" ht="21" customHeight="1" thickBot="1">
      <c r="A22" s="1813"/>
      <c r="B22" s="1814"/>
      <c r="C22" s="528" t="s">
        <v>282</v>
      </c>
      <c r="D22" s="1823" t="s">
        <v>726</v>
      </c>
      <c r="E22" s="1823"/>
      <c r="F22" s="1823"/>
      <c r="G22" s="1823"/>
      <c r="H22" s="1823"/>
      <c r="I22" s="1823"/>
      <c r="J22" s="1823"/>
      <c r="K22" s="1823"/>
      <c r="L22" s="1823"/>
      <c r="M22" s="1823"/>
      <c r="N22" s="1823"/>
      <c r="O22" s="1823"/>
      <c r="P22" s="1823"/>
      <c r="Q22" s="1823"/>
      <c r="R22" s="1823"/>
      <c r="S22" s="1823"/>
      <c r="T22" s="1823"/>
      <c r="U22" s="1823"/>
      <c r="V22" s="1823"/>
      <c r="W22" s="1823"/>
      <c r="X22" s="1828" t="s">
        <v>785</v>
      </c>
      <c r="Y22" s="1828"/>
      <c r="Z22" s="529"/>
      <c r="AA22" s="1829" t="s">
        <v>655</v>
      </c>
      <c r="AB22" s="1829"/>
      <c r="AC22" s="1830" t="s">
        <v>656</v>
      </c>
      <c r="AD22" s="1831"/>
    </row>
    <row r="23" spans="1:36" ht="32.25" customHeight="1">
      <c r="A23" s="530" t="s">
        <v>594</v>
      </c>
      <c r="B23" s="1809" t="s">
        <v>660</v>
      </c>
      <c r="C23" s="1809"/>
      <c r="D23" s="1809"/>
      <c r="E23" s="1809"/>
      <c r="F23" s="1809"/>
      <c r="G23" s="1809"/>
      <c r="H23" s="1809"/>
      <c r="I23" s="1809"/>
      <c r="J23" s="1809"/>
      <c r="K23" s="1809"/>
      <c r="L23" s="1809"/>
      <c r="M23" s="1809"/>
      <c r="N23" s="1809"/>
      <c r="O23" s="1809"/>
      <c r="P23" s="1809"/>
      <c r="Q23" s="1809"/>
      <c r="R23" s="1809"/>
      <c r="S23" s="1809"/>
      <c r="T23" s="1809"/>
      <c r="U23" s="1809"/>
      <c r="V23" s="1809"/>
      <c r="W23" s="1809"/>
      <c r="X23" s="1809"/>
      <c r="Y23" s="1809"/>
      <c r="Z23" s="1809"/>
      <c r="AA23" s="1809"/>
      <c r="AB23" s="531"/>
      <c r="AC23" s="531"/>
      <c r="AD23" s="531"/>
    </row>
    <row r="24" spans="1:36" ht="32.25" customHeight="1">
      <c r="A24" s="532"/>
      <c r="B24" s="1809"/>
      <c r="C24" s="1809"/>
      <c r="D24" s="1809"/>
      <c r="E24" s="1809"/>
      <c r="F24" s="1809"/>
      <c r="G24" s="1809"/>
      <c r="H24" s="1809"/>
      <c r="I24" s="1809"/>
      <c r="J24" s="1809"/>
      <c r="K24" s="1809"/>
      <c r="L24" s="1809"/>
      <c r="M24" s="1809"/>
      <c r="N24" s="1809"/>
      <c r="O24" s="1809"/>
      <c r="P24" s="1809"/>
      <c r="Q24" s="1809"/>
      <c r="R24" s="1809"/>
      <c r="S24" s="1809"/>
      <c r="T24" s="1809"/>
      <c r="U24" s="1809"/>
      <c r="V24" s="1809"/>
      <c r="W24" s="1809"/>
      <c r="X24" s="1809"/>
      <c r="Y24" s="1809"/>
      <c r="Z24" s="1809"/>
      <c r="AA24" s="1809"/>
      <c r="AB24" s="531"/>
      <c r="AC24" s="531"/>
      <c r="AD24" s="531"/>
    </row>
    <row r="25" spans="1:36" ht="32.25" customHeight="1">
      <c r="A25" s="532"/>
      <c r="B25" s="1809"/>
      <c r="C25" s="1809"/>
      <c r="D25" s="1809"/>
      <c r="E25" s="1809"/>
      <c r="F25" s="1809"/>
      <c r="G25" s="1809"/>
      <c r="H25" s="1809"/>
      <c r="I25" s="1809"/>
      <c r="J25" s="1809"/>
      <c r="K25" s="1809"/>
      <c r="L25" s="1809"/>
      <c r="M25" s="1809"/>
      <c r="N25" s="1809"/>
      <c r="O25" s="1809"/>
      <c r="P25" s="1809"/>
      <c r="Q25" s="1809"/>
      <c r="R25" s="1809"/>
      <c r="S25" s="1809"/>
      <c r="T25" s="1809"/>
      <c r="U25" s="1809"/>
      <c r="V25" s="1809"/>
      <c r="W25" s="1809"/>
      <c r="X25" s="1809"/>
      <c r="Y25" s="1809"/>
      <c r="Z25" s="1809"/>
      <c r="AA25" s="1809"/>
      <c r="AB25" s="531"/>
      <c r="AC25" s="531"/>
      <c r="AD25" s="531"/>
    </row>
    <row r="27" spans="1:36" s="533" customFormat="1" ht="18" customHeight="1">
      <c r="A27" s="1242" t="s">
        <v>722</v>
      </c>
      <c r="B27" s="1242"/>
      <c r="C27" s="1242"/>
      <c r="D27" s="1242"/>
      <c r="E27" s="1242"/>
      <c r="F27" s="1242"/>
      <c r="G27" s="1242"/>
      <c r="H27" s="1242"/>
      <c r="I27" s="1242"/>
      <c r="J27" s="1242"/>
      <c r="K27" s="1242"/>
      <c r="L27" s="1242"/>
      <c r="M27" s="1242"/>
      <c r="N27" s="1242"/>
      <c r="O27" s="1242"/>
      <c r="P27" s="1242"/>
      <c r="Q27" s="1242"/>
      <c r="R27" s="1242"/>
      <c r="S27" s="1242"/>
      <c r="T27" s="1242"/>
      <c r="U27" s="1242"/>
      <c r="V27" s="1242"/>
      <c r="W27" s="1242"/>
      <c r="X27" s="1242"/>
      <c r="Y27" s="1242"/>
      <c r="Z27" s="1242"/>
      <c r="AA27" s="1242"/>
      <c r="AB27" s="1242"/>
      <c r="AC27" s="1242"/>
      <c r="AD27" s="1242"/>
      <c r="AE27" s="1242"/>
      <c r="AF27" s="337"/>
      <c r="AG27" s="337"/>
      <c r="AH27" s="337"/>
      <c r="AI27" s="337"/>
      <c r="AJ27" s="337"/>
    </row>
    <row r="28" spans="1:36" ht="4.5" customHeight="1">
      <c r="A28" s="1758"/>
      <c r="B28" s="1758"/>
      <c r="C28" s="1758"/>
      <c r="D28" s="1758"/>
      <c r="E28" s="1758"/>
      <c r="F28" s="1758"/>
      <c r="G28" s="1758"/>
      <c r="H28" s="1758"/>
      <c r="I28" s="1758"/>
      <c r="J28" s="1758"/>
      <c r="K28" s="1758"/>
      <c r="L28" s="1758"/>
      <c r="M28" s="1758"/>
      <c r="N28" s="1758"/>
      <c r="O28" s="1758"/>
      <c r="P28" s="1758"/>
      <c r="Q28" s="1758"/>
      <c r="R28" s="1758"/>
      <c r="S28" s="1758"/>
      <c r="T28" s="1758"/>
      <c r="U28" s="1758"/>
      <c r="V28" s="1758"/>
      <c r="W28" s="1758"/>
      <c r="X28" s="1758"/>
      <c r="Y28" s="1758"/>
      <c r="Z28" s="1758"/>
      <c r="AA28" s="1758"/>
      <c r="AB28" s="1758"/>
      <c r="AC28" s="1758"/>
      <c r="AD28" s="1758"/>
      <c r="AE28" s="1758"/>
      <c r="AF28" s="1758"/>
      <c r="AG28" s="1758"/>
      <c r="AH28" s="1758"/>
      <c r="AI28" s="1758"/>
      <c r="AJ28" s="1758"/>
    </row>
    <row r="29" spans="1:36" ht="15" customHeight="1">
      <c r="B29" s="1759" t="s">
        <v>248</v>
      </c>
      <c r="C29" s="1759"/>
      <c r="D29" s="1759"/>
      <c r="E29" s="1759"/>
      <c r="F29" s="1759"/>
      <c r="G29" s="1759"/>
      <c r="H29" s="1759"/>
      <c r="I29" s="1759"/>
      <c r="J29" s="1759"/>
      <c r="K29" s="1759"/>
      <c r="L29" s="1759"/>
      <c r="M29" s="1759"/>
      <c r="N29" s="1759"/>
      <c r="O29" s="1759"/>
      <c r="P29" s="1759"/>
      <c r="Q29" s="1759"/>
      <c r="R29" s="1759"/>
      <c r="S29" s="1759"/>
      <c r="T29" s="1759"/>
      <c r="U29" s="1759"/>
      <c r="V29" s="1759"/>
      <c r="W29" s="1759"/>
      <c r="X29" s="1759"/>
      <c r="Y29" s="1759"/>
      <c r="Z29" s="1759"/>
      <c r="AA29" s="1759"/>
      <c r="AB29" s="1759"/>
      <c r="AC29" s="1759"/>
      <c r="AD29" s="1759"/>
      <c r="AE29" s="1759"/>
      <c r="AF29" s="534"/>
      <c r="AG29" s="534"/>
      <c r="AH29" s="534"/>
      <c r="AI29" s="534"/>
      <c r="AJ29" s="534"/>
    </row>
    <row r="30" spans="1:36" ht="15" customHeight="1">
      <c r="A30" s="534"/>
      <c r="B30" s="1759"/>
      <c r="C30" s="1759"/>
      <c r="D30" s="1759"/>
      <c r="E30" s="1759"/>
      <c r="F30" s="1759"/>
      <c r="G30" s="1759"/>
      <c r="H30" s="1759"/>
      <c r="I30" s="1759"/>
      <c r="J30" s="1759"/>
      <c r="K30" s="1759"/>
      <c r="L30" s="1759"/>
      <c r="M30" s="1759"/>
      <c r="N30" s="1759"/>
      <c r="O30" s="1759"/>
      <c r="P30" s="1759"/>
      <c r="Q30" s="1759"/>
      <c r="R30" s="1759"/>
      <c r="S30" s="1759"/>
      <c r="T30" s="1759"/>
      <c r="U30" s="1759"/>
      <c r="V30" s="1759"/>
      <c r="W30" s="1759"/>
      <c r="X30" s="1759"/>
      <c r="Y30" s="1759"/>
      <c r="Z30" s="1759"/>
      <c r="AA30" s="1759"/>
      <c r="AB30" s="1759"/>
      <c r="AC30" s="1759"/>
      <c r="AD30" s="1759"/>
      <c r="AE30" s="1759"/>
      <c r="AF30" s="534"/>
      <c r="AG30" s="534"/>
      <c r="AH30" s="534"/>
      <c r="AI30" s="534"/>
      <c r="AJ30" s="534"/>
    </row>
    <row r="31" spans="1:36" ht="4.5" customHeight="1" thickBot="1">
      <c r="A31" s="419"/>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row>
    <row r="32" spans="1:36" ht="12" customHeight="1">
      <c r="A32" s="1760" t="s">
        <v>387</v>
      </c>
      <c r="B32" s="1761"/>
      <c r="C32" s="1761"/>
      <c r="D32" s="1761"/>
      <c r="E32" s="1761"/>
      <c r="F32" s="1761"/>
      <c r="G32" s="1762"/>
      <c r="H32" s="1770" t="s">
        <v>140</v>
      </c>
      <c r="I32" s="1394"/>
      <c r="J32" s="1394"/>
      <c r="K32" s="1394"/>
      <c r="L32" s="1771"/>
      <c r="M32" s="1766" t="s">
        <v>0</v>
      </c>
      <c r="N32" s="1761"/>
      <c r="O32" s="1761"/>
      <c r="P32" s="1761"/>
      <c r="Q32" s="1767"/>
      <c r="R32" s="1775" t="s">
        <v>572</v>
      </c>
      <c r="S32" s="1776"/>
      <c r="T32" s="1766" t="s">
        <v>1</v>
      </c>
      <c r="U32" s="1761"/>
      <c r="V32" s="1761"/>
      <c r="W32" s="1761"/>
      <c r="X32" s="1761"/>
      <c r="Y32" s="1761"/>
      <c r="Z32" s="1761"/>
      <c r="AA32" s="1761"/>
      <c r="AB32" s="1761"/>
      <c r="AC32" s="1761"/>
      <c r="AD32" s="1761"/>
      <c r="AE32" s="1781"/>
    </row>
    <row r="33" spans="1:31" ht="12" customHeight="1" thickBot="1">
      <c r="A33" s="1763"/>
      <c r="B33" s="1764"/>
      <c r="C33" s="1764"/>
      <c r="D33" s="1764"/>
      <c r="E33" s="1764"/>
      <c r="F33" s="1764"/>
      <c r="G33" s="1765"/>
      <c r="H33" s="1772"/>
      <c r="I33" s="1773"/>
      <c r="J33" s="1773"/>
      <c r="K33" s="1773"/>
      <c r="L33" s="1774"/>
      <c r="M33" s="1768"/>
      <c r="N33" s="1764"/>
      <c r="O33" s="1764"/>
      <c r="P33" s="1764"/>
      <c r="Q33" s="1769"/>
      <c r="R33" s="1777"/>
      <c r="S33" s="1778"/>
      <c r="T33" s="1768"/>
      <c r="U33" s="1764"/>
      <c r="V33" s="1764"/>
      <c r="W33" s="1764"/>
      <c r="X33" s="1764"/>
      <c r="Y33" s="1764"/>
      <c r="Z33" s="1764"/>
      <c r="AA33" s="1764"/>
      <c r="AB33" s="1764"/>
      <c r="AC33" s="1764"/>
      <c r="AD33" s="1764"/>
      <c r="AE33" s="1782"/>
    </row>
    <row r="34" spans="1:31" ht="15" customHeight="1" thickTop="1">
      <c r="A34" s="1746" t="s">
        <v>577</v>
      </c>
      <c r="B34" s="1747"/>
      <c r="C34" s="1747"/>
      <c r="D34" s="1747"/>
      <c r="E34" s="1747"/>
      <c r="F34" s="1747"/>
      <c r="G34" s="1748"/>
      <c r="H34" s="1698">
        <f>【入力シートⅠ】基礎数値!F13</f>
        <v>0</v>
      </c>
      <c r="I34" s="1699"/>
      <c r="J34" s="1699"/>
      <c r="K34" s="1699"/>
      <c r="L34" s="535"/>
      <c r="M34" s="1716"/>
      <c r="N34" s="1717"/>
      <c r="O34" s="1717"/>
      <c r="P34" s="1717"/>
      <c r="Q34" s="535"/>
      <c r="R34" s="1779" t="str">
        <f>IF(H34&gt;=M34,"OK","超過")</f>
        <v>OK</v>
      </c>
      <c r="S34" s="1780"/>
      <c r="T34" s="1722"/>
      <c r="U34" s="1723"/>
      <c r="V34" s="1723"/>
      <c r="W34" s="1723"/>
      <c r="X34" s="1723"/>
      <c r="Y34" s="1723"/>
      <c r="Z34" s="1723"/>
      <c r="AA34" s="1723"/>
      <c r="AB34" s="1723"/>
      <c r="AC34" s="1723"/>
      <c r="AD34" s="1723"/>
      <c r="AE34" s="1724"/>
    </row>
    <row r="35" spans="1:31" ht="15" customHeight="1">
      <c r="A35" s="1749"/>
      <c r="B35" s="1750"/>
      <c r="C35" s="1750"/>
      <c r="D35" s="1750"/>
      <c r="E35" s="1750"/>
      <c r="F35" s="1750"/>
      <c r="G35" s="1751"/>
      <c r="H35" s="1700"/>
      <c r="I35" s="1701"/>
      <c r="J35" s="1701"/>
      <c r="K35" s="1701"/>
      <c r="L35" s="536" t="s">
        <v>60</v>
      </c>
      <c r="M35" s="1718"/>
      <c r="N35" s="1705"/>
      <c r="O35" s="1705"/>
      <c r="P35" s="1705"/>
      <c r="Q35" s="536" t="s">
        <v>60</v>
      </c>
      <c r="R35" s="1712"/>
      <c r="S35" s="1713"/>
      <c r="T35" s="1722"/>
      <c r="U35" s="1723"/>
      <c r="V35" s="1723"/>
      <c r="W35" s="1723"/>
      <c r="X35" s="1723"/>
      <c r="Y35" s="1723"/>
      <c r="Z35" s="1723"/>
      <c r="AA35" s="1723"/>
      <c r="AB35" s="1723"/>
      <c r="AC35" s="1723"/>
      <c r="AD35" s="1723"/>
      <c r="AE35" s="1724"/>
    </row>
    <row r="36" spans="1:31" ht="15" customHeight="1">
      <c r="A36" s="1752" t="s">
        <v>578</v>
      </c>
      <c r="B36" s="1753"/>
      <c r="C36" s="1753"/>
      <c r="D36" s="1753"/>
      <c r="E36" s="1753"/>
      <c r="F36" s="1753"/>
      <c r="G36" s="1754"/>
      <c r="H36" s="1702"/>
      <c r="I36" s="1703"/>
      <c r="J36" s="1703"/>
      <c r="K36" s="1703"/>
      <c r="L36" s="537"/>
      <c r="M36" s="1719"/>
      <c r="N36" s="1703"/>
      <c r="O36" s="1703"/>
      <c r="P36" s="1703"/>
      <c r="Q36" s="537"/>
      <c r="R36" s="1710" t="str">
        <f>IF(H36&gt;=M36,"OK","超過")</f>
        <v>OK</v>
      </c>
      <c r="S36" s="1711"/>
      <c r="T36" s="1725"/>
      <c r="U36" s="1726"/>
      <c r="V36" s="1726"/>
      <c r="W36" s="1726"/>
      <c r="X36" s="1726"/>
      <c r="Y36" s="1726"/>
      <c r="Z36" s="1726"/>
      <c r="AA36" s="1726"/>
      <c r="AB36" s="1726"/>
      <c r="AC36" s="1726"/>
      <c r="AD36" s="1726"/>
      <c r="AE36" s="1727"/>
    </row>
    <row r="37" spans="1:31" ht="15" customHeight="1">
      <c r="A37" s="1755"/>
      <c r="B37" s="1756"/>
      <c r="C37" s="1756"/>
      <c r="D37" s="1756"/>
      <c r="E37" s="1756"/>
      <c r="F37" s="1756"/>
      <c r="G37" s="1757"/>
      <c r="H37" s="1704"/>
      <c r="I37" s="1705"/>
      <c r="J37" s="1705"/>
      <c r="K37" s="1705"/>
      <c r="L37" s="536" t="s">
        <v>60</v>
      </c>
      <c r="M37" s="1718"/>
      <c r="N37" s="1705"/>
      <c r="O37" s="1705"/>
      <c r="P37" s="1705"/>
      <c r="Q37" s="536" t="s">
        <v>60</v>
      </c>
      <c r="R37" s="1712"/>
      <c r="S37" s="1713"/>
      <c r="T37" s="1728"/>
      <c r="U37" s="1729"/>
      <c r="V37" s="1729"/>
      <c r="W37" s="1729"/>
      <c r="X37" s="1729"/>
      <c r="Y37" s="1729"/>
      <c r="Z37" s="1729"/>
      <c r="AA37" s="1729"/>
      <c r="AB37" s="1729"/>
      <c r="AC37" s="1729"/>
      <c r="AD37" s="1729"/>
      <c r="AE37" s="1730"/>
    </row>
    <row r="38" spans="1:31" ht="15" customHeight="1">
      <c r="A38" s="1740" t="s">
        <v>386</v>
      </c>
      <c r="B38" s="1741"/>
      <c r="C38" s="1741"/>
      <c r="D38" s="1741"/>
      <c r="E38" s="1741"/>
      <c r="F38" s="1741"/>
      <c r="G38" s="1742"/>
      <c r="H38" s="1706">
        <f>【入力シートⅡ】加算見込額積算表!M61</f>
        <v>0</v>
      </c>
      <c r="I38" s="1707"/>
      <c r="J38" s="1707"/>
      <c r="K38" s="1707"/>
      <c r="L38" s="538"/>
      <c r="M38" s="1719"/>
      <c r="N38" s="1703"/>
      <c r="O38" s="1703"/>
      <c r="P38" s="1703"/>
      <c r="Q38" s="538"/>
      <c r="R38" s="1710" t="str">
        <f>IF(H38&gt;=M38,"OK","超過")</f>
        <v>OK</v>
      </c>
      <c r="S38" s="1711"/>
      <c r="T38" s="1731" t="s">
        <v>388</v>
      </c>
      <c r="U38" s="1732"/>
      <c r="V38" s="1732"/>
      <c r="W38" s="1732"/>
      <c r="X38" s="1732"/>
      <c r="Y38" s="1732"/>
      <c r="Z38" s="1732"/>
      <c r="AA38" s="1732"/>
      <c r="AB38" s="1732"/>
      <c r="AC38" s="1732"/>
      <c r="AD38" s="1732"/>
      <c r="AE38" s="1733"/>
    </row>
    <row r="39" spans="1:31" ht="15" customHeight="1" thickBot="1">
      <c r="A39" s="1743"/>
      <c r="B39" s="1744"/>
      <c r="C39" s="1744"/>
      <c r="D39" s="1744"/>
      <c r="E39" s="1744"/>
      <c r="F39" s="1744"/>
      <c r="G39" s="1745"/>
      <c r="H39" s="1708"/>
      <c r="I39" s="1709"/>
      <c r="J39" s="1709"/>
      <c r="K39" s="1709"/>
      <c r="L39" s="539" t="s">
        <v>60</v>
      </c>
      <c r="M39" s="1720"/>
      <c r="N39" s="1721"/>
      <c r="O39" s="1721"/>
      <c r="P39" s="1721"/>
      <c r="Q39" s="539" t="s">
        <v>60</v>
      </c>
      <c r="R39" s="1714"/>
      <c r="S39" s="1715"/>
      <c r="T39" s="1734"/>
      <c r="U39" s="1735"/>
      <c r="V39" s="1735"/>
      <c r="W39" s="1735"/>
      <c r="X39" s="1735"/>
      <c r="Y39" s="1735"/>
      <c r="Z39" s="1735"/>
      <c r="AA39" s="1735"/>
      <c r="AB39" s="1735"/>
      <c r="AC39" s="1735"/>
      <c r="AD39" s="1735"/>
      <c r="AE39" s="1736"/>
    </row>
    <row r="40" spans="1:31" ht="21.75" customHeight="1" thickBot="1">
      <c r="A40" s="540"/>
      <c r="B40" s="540"/>
      <c r="C40" s="540"/>
      <c r="D40" s="540"/>
      <c r="E40" s="540"/>
      <c r="F40" s="540"/>
      <c r="G40" s="540"/>
      <c r="H40" s="540"/>
      <c r="I40" s="540"/>
      <c r="J40" s="540"/>
      <c r="K40" s="1697" t="s">
        <v>808</v>
      </c>
      <c r="L40" s="1697"/>
      <c r="M40" s="1697"/>
      <c r="N40" s="1697"/>
      <c r="O40" s="1697"/>
      <c r="P40" s="1697"/>
      <c r="Q40" s="1697"/>
      <c r="R40" s="1697"/>
      <c r="S40" s="1697"/>
      <c r="T40" s="1697"/>
      <c r="U40" s="1697"/>
      <c r="V40" s="1697"/>
      <c r="W40" s="1697"/>
      <c r="X40" s="1697"/>
      <c r="Y40" s="1697"/>
      <c r="Z40" s="1697"/>
      <c r="AA40" s="1697"/>
      <c r="AB40" s="1697"/>
      <c r="AC40" s="1697"/>
      <c r="AD40" s="1697"/>
      <c r="AE40" s="541"/>
    </row>
    <row r="41" spans="1:31" ht="18" customHeight="1"/>
  </sheetData>
  <mergeCells count="63">
    <mergeCell ref="B23:AA25"/>
    <mergeCell ref="A17:B22"/>
    <mergeCell ref="C17:X18"/>
    <mergeCell ref="C19:AD19"/>
    <mergeCell ref="D20:W20"/>
    <mergeCell ref="D21:W21"/>
    <mergeCell ref="D22:W22"/>
    <mergeCell ref="X21:Y21"/>
    <mergeCell ref="AA21:AB21"/>
    <mergeCell ref="AC21:AD21"/>
    <mergeCell ref="X22:Y22"/>
    <mergeCell ref="AA22:AB22"/>
    <mergeCell ref="AC22:AD22"/>
    <mergeCell ref="Z17:AA17"/>
    <mergeCell ref="AC17:AD17"/>
    <mergeCell ref="Z18:AD18"/>
    <mergeCell ref="X20:Y20"/>
    <mergeCell ref="AA20:AB20"/>
    <mergeCell ref="AC20:AD20"/>
    <mergeCell ref="A12:Y12"/>
    <mergeCell ref="Z14:AA14"/>
    <mergeCell ref="Y13:AD13"/>
    <mergeCell ref="A14:B16"/>
    <mergeCell ref="A13:B13"/>
    <mergeCell ref="C13:X13"/>
    <mergeCell ref="C14:X14"/>
    <mergeCell ref="AC14:AD14"/>
    <mergeCell ref="K16:AC16"/>
    <mergeCell ref="A7:Y7"/>
    <mergeCell ref="A8:Y8"/>
    <mergeCell ref="A9:Y9"/>
    <mergeCell ref="A10:Y10"/>
    <mergeCell ref="A11:Y11"/>
    <mergeCell ref="A38:G39"/>
    <mergeCell ref="A34:G35"/>
    <mergeCell ref="A36:G37"/>
    <mergeCell ref="A27:AE27"/>
    <mergeCell ref="A28:AJ28"/>
    <mergeCell ref="B29:AE30"/>
    <mergeCell ref="A32:G33"/>
    <mergeCell ref="M32:Q33"/>
    <mergeCell ref="H32:L33"/>
    <mergeCell ref="R32:S33"/>
    <mergeCell ref="R34:S35"/>
    <mergeCell ref="T32:AE33"/>
    <mergeCell ref="A6:AJ6"/>
    <mergeCell ref="A1:AE1"/>
    <mergeCell ref="A2:AJ2"/>
    <mergeCell ref="B3:AE3"/>
    <mergeCell ref="C4:AE4"/>
    <mergeCell ref="C5:AE5"/>
    <mergeCell ref="K40:AD40"/>
    <mergeCell ref="H34:K35"/>
    <mergeCell ref="H36:K37"/>
    <mergeCell ref="H38:K39"/>
    <mergeCell ref="R36:S37"/>
    <mergeCell ref="R38:S39"/>
    <mergeCell ref="M34:P35"/>
    <mergeCell ref="M36:P37"/>
    <mergeCell ref="M38:P39"/>
    <mergeCell ref="T34:AE35"/>
    <mergeCell ref="T36:AE37"/>
    <mergeCell ref="T38:AE39"/>
  </mergeCells>
  <phoneticPr fontId="10"/>
  <conditionalFormatting sqref="R34:S39">
    <cfRule type="containsText" dxfId="16" priority="1" operator="containsText" text="超過">
      <formula>NOT(ISERROR(SEARCH("超過",R34)))</formula>
    </cfRule>
  </conditionalFormatting>
  <dataValidations count="2">
    <dataValidation type="list" allowBlank="1" showInputMessage="1" showErrorMessage="1" sqref="AC20:AC22" xr:uid="{00000000-0002-0000-0600-000000000000}">
      <formula1>"済, 予定"</formula1>
    </dataValidation>
    <dataValidation type="list" allowBlank="1" showInputMessage="1" showErrorMessage="1" sqref="Y14 AB14 Y17:Y18 AB17" xr:uid="{00000000-0002-0000-0600-000001000000}">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colBreaks count="1" manualBreakCount="1">
    <brk id="36" max="3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X35"/>
  <sheetViews>
    <sheetView view="pageBreakPreview" zoomScale="110" zoomScaleNormal="100" zoomScaleSheetLayoutView="110" workbookViewId="0">
      <selection sqref="A1:AJ1"/>
    </sheetView>
  </sheetViews>
  <sheetFormatPr defaultColWidth="9" defaultRowHeight="13.5"/>
  <cols>
    <col min="1" max="1" width="2.625" style="6" customWidth="1"/>
    <col min="2" max="2" width="3.625" style="6" customWidth="1"/>
    <col min="3" max="26" width="2.625" style="6" customWidth="1"/>
    <col min="27" max="27" width="3.125" style="6" customWidth="1"/>
    <col min="28" max="31" width="2.625" style="6" customWidth="1"/>
    <col min="32" max="32" width="3.125" style="6" customWidth="1"/>
    <col min="33" max="52" width="2.625" style="6" customWidth="1"/>
    <col min="53" max="16384" width="9" style="6"/>
  </cols>
  <sheetData>
    <row r="1" spans="1:36" ht="18" customHeight="1">
      <c r="A1" s="1838" t="s">
        <v>244</v>
      </c>
      <c r="B1" s="1839"/>
      <c r="C1" s="1839"/>
      <c r="D1" s="1839"/>
      <c r="E1" s="1839"/>
      <c r="F1" s="1839"/>
      <c r="G1" s="1839"/>
      <c r="H1" s="1839"/>
      <c r="I1" s="1839"/>
      <c r="J1" s="1839"/>
      <c r="K1" s="1839"/>
      <c r="L1" s="1839"/>
      <c r="M1" s="1839"/>
      <c r="N1" s="1839"/>
      <c r="O1" s="1839"/>
      <c r="P1" s="1839"/>
      <c r="Q1" s="1839"/>
      <c r="R1" s="1839"/>
      <c r="S1" s="1839"/>
      <c r="T1" s="1839"/>
      <c r="U1" s="1839"/>
      <c r="V1" s="1839"/>
      <c r="W1" s="1839"/>
      <c r="X1" s="1839"/>
      <c r="Y1" s="1839"/>
      <c r="Z1" s="1839"/>
      <c r="AA1" s="1839"/>
      <c r="AB1" s="1839"/>
      <c r="AC1" s="1839"/>
      <c r="AD1" s="1839"/>
      <c r="AE1" s="1839"/>
      <c r="AF1" s="1839"/>
      <c r="AG1" s="1839"/>
      <c r="AH1" s="1839"/>
      <c r="AI1" s="1839"/>
      <c r="AJ1" s="1839"/>
    </row>
    <row r="2" spans="1:36" ht="18.75" customHeight="1">
      <c r="A2" s="1840" t="s">
        <v>158</v>
      </c>
      <c r="B2" s="1840"/>
      <c r="C2" s="1840"/>
      <c r="D2" s="1840"/>
      <c r="E2" s="1840"/>
      <c r="F2" s="1840"/>
      <c r="G2" s="1840"/>
      <c r="H2" s="1840"/>
      <c r="I2" s="1840"/>
      <c r="J2" s="1840"/>
      <c r="K2" s="1840"/>
      <c r="L2" s="1840"/>
      <c r="M2" s="1840"/>
      <c r="N2" s="1840"/>
      <c r="O2" s="1840"/>
      <c r="P2" s="1840"/>
      <c r="Q2" s="1840"/>
      <c r="R2" s="1840"/>
      <c r="S2" s="1840"/>
      <c r="T2" s="1840"/>
      <c r="U2" s="1840"/>
      <c r="V2" s="1840"/>
      <c r="W2" s="1840"/>
      <c r="X2" s="1840"/>
      <c r="Y2" s="1840"/>
      <c r="Z2" s="1840"/>
      <c r="AA2" s="1840"/>
      <c r="AB2" s="1840"/>
      <c r="AC2" s="1840"/>
      <c r="AD2" s="1840"/>
      <c r="AE2" s="1840"/>
      <c r="AF2" s="1840"/>
      <c r="AG2" s="1840"/>
      <c r="AH2" s="1840"/>
      <c r="AI2" s="1840"/>
      <c r="AJ2" s="1840"/>
    </row>
    <row r="3" spans="1:36" ht="18" customHeight="1">
      <c r="A3" s="10" t="s">
        <v>27</v>
      </c>
      <c r="B3" s="1841" t="s">
        <v>159</v>
      </c>
      <c r="C3" s="1841"/>
      <c r="D3" s="1841"/>
      <c r="E3" s="1841"/>
      <c r="F3" s="1841"/>
      <c r="G3" s="1841"/>
      <c r="H3" s="1841"/>
      <c r="I3" s="1841"/>
      <c r="J3" s="1841"/>
      <c r="K3" s="1841"/>
      <c r="L3" s="1841"/>
      <c r="M3" s="1841"/>
      <c r="N3" s="1841"/>
      <c r="O3" s="1841"/>
      <c r="P3" s="1841"/>
      <c r="Q3" s="1841"/>
      <c r="R3" s="1841"/>
      <c r="S3" s="1841"/>
      <c r="T3" s="1841"/>
      <c r="U3" s="1841"/>
      <c r="V3" s="1841"/>
      <c r="W3" s="1841"/>
      <c r="X3" s="1841"/>
      <c r="Y3" s="1841"/>
      <c r="Z3" s="1841"/>
      <c r="AA3" s="1841"/>
      <c r="AB3" s="1841"/>
      <c r="AC3" s="1841"/>
      <c r="AD3" s="1841"/>
      <c r="AE3" s="1841"/>
      <c r="AF3" s="1841"/>
      <c r="AG3" s="1841"/>
      <c r="AH3" s="1841"/>
      <c r="AI3" s="1841"/>
      <c r="AJ3" s="1841"/>
    </row>
    <row r="4" spans="1:36" ht="4.5" customHeight="1" thickBot="1">
      <c r="A4" s="7"/>
      <c r="B4" s="13"/>
      <c r="C4" s="13"/>
      <c r="D4" s="13"/>
      <c r="E4" s="13"/>
      <c r="F4" s="13"/>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ht="18" customHeight="1" thickBot="1">
      <c r="A5" s="7"/>
      <c r="B5" s="14"/>
      <c r="C5" s="1842" t="s">
        <v>160</v>
      </c>
      <c r="D5" s="1842"/>
      <c r="E5" s="1842"/>
      <c r="F5" s="1842"/>
      <c r="G5" s="1842"/>
      <c r="H5" s="1842"/>
      <c r="I5" s="1842"/>
      <c r="J5" s="1842"/>
      <c r="K5" s="1842"/>
      <c r="L5" s="1842"/>
      <c r="M5" s="1842"/>
      <c r="N5" s="1842"/>
      <c r="O5" s="1842"/>
      <c r="P5" s="1842"/>
      <c r="Q5" s="1842"/>
      <c r="R5" s="1842"/>
      <c r="S5" s="1842"/>
      <c r="T5" s="1842"/>
      <c r="U5" s="1842"/>
      <c r="V5" s="1842"/>
      <c r="W5" s="1842"/>
      <c r="X5" s="1842"/>
      <c r="Y5" s="1842"/>
      <c r="Z5" s="1843"/>
      <c r="AA5" s="1842" t="s">
        <v>12</v>
      </c>
      <c r="AB5" s="1842"/>
      <c r="AC5" s="1842"/>
      <c r="AD5" s="1842"/>
      <c r="AE5" s="1842"/>
      <c r="AF5" s="1842"/>
      <c r="AG5" s="1842"/>
      <c r="AH5" s="1842"/>
      <c r="AI5" s="1842"/>
      <c r="AJ5" s="1844"/>
    </row>
    <row r="6" spans="1:36" ht="19.5" customHeight="1" thickTop="1">
      <c r="A6" s="7"/>
      <c r="B6" s="15" t="s">
        <v>161</v>
      </c>
      <c r="C6" s="1836" t="s">
        <v>802</v>
      </c>
      <c r="D6" s="1836"/>
      <c r="E6" s="1836"/>
      <c r="F6" s="1836"/>
      <c r="G6" s="1836"/>
      <c r="H6" s="1836"/>
      <c r="I6" s="1836"/>
      <c r="J6" s="1836"/>
      <c r="K6" s="1836"/>
      <c r="L6" s="1836"/>
      <c r="M6" s="1836"/>
      <c r="N6" s="1836"/>
      <c r="O6" s="1836"/>
      <c r="P6" s="1836"/>
      <c r="Q6" s="1836"/>
      <c r="R6" s="1836"/>
      <c r="S6" s="1836"/>
      <c r="T6" s="1836"/>
      <c r="U6" s="1836"/>
      <c r="V6" s="1836"/>
      <c r="W6" s="1836"/>
      <c r="X6" s="1836"/>
      <c r="Y6" s="1836"/>
      <c r="Z6" s="1837"/>
      <c r="AA6" s="86" t="s">
        <v>113</v>
      </c>
      <c r="AB6" s="16" t="s">
        <v>56</v>
      </c>
      <c r="AC6" s="16"/>
      <c r="AD6" s="16"/>
      <c r="AE6" s="17"/>
      <c r="AF6" s="86" t="s">
        <v>113</v>
      </c>
      <c r="AG6" s="16" t="s">
        <v>25</v>
      </c>
      <c r="AH6" s="18"/>
      <c r="AI6" s="19"/>
      <c r="AJ6" s="20"/>
    </row>
    <row r="7" spans="1:36" ht="19.5" customHeight="1">
      <c r="A7" s="7"/>
      <c r="B7" s="1850" t="s">
        <v>162</v>
      </c>
      <c r="C7" s="1852" t="s">
        <v>803</v>
      </c>
      <c r="D7" s="1853"/>
      <c r="E7" s="1853"/>
      <c r="F7" s="1853"/>
      <c r="G7" s="1853"/>
      <c r="H7" s="1853"/>
      <c r="I7" s="1853"/>
      <c r="J7" s="1853"/>
      <c r="K7" s="1853"/>
      <c r="L7" s="1853"/>
      <c r="M7" s="1853"/>
      <c r="N7" s="1853"/>
      <c r="O7" s="1853"/>
      <c r="P7" s="1853"/>
      <c r="Q7" s="1853"/>
      <c r="R7" s="1853"/>
      <c r="S7" s="1853"/>
      <c r="T7" s="1853"/>
      <c r="U7" s="1853"/>
      <c r="V7" s="1853"/>
      <c r="W7" s="1853"/>
      <c r="X7" s="1853"/>
      <c r="Y7" s="1853"/>
      <c r="Z7" s="1854"/>
      <c r="AA7" s="70" t="s">
        <v>113</v>
      </c>
      <c r="AB7" s="21" t="s">
        <v>13</v>
      </c>
      <c r="AC7" s="21"/>
      <c r="AD7" s="21"/>
      <c r="AE7" s="22"/>
      <c r="AF7" s="70" t="s">
        <v>113</v>
      </c>
      <c r="AG7" s="21" t="s">
        <v>163</v>
      </c>
      <c r="AH7" s="23"/>
      <c r="AI7" s="24"/>
      <c r="AJ7" s="25"/>
    </row>
    <row r="8" spans="1:36" ht="19.5" customHeight="1">
      <c r="A8" s="7"/>
      <c r="B8" s="1851"/>
      <c r="C8" s="1855"/>
      <c r="D8" s="1845"/>
      <c r="E8" s="1845"/>
      <c r="F8" s="1845"/>
      <c r="G8" s="1845"/>
      <c r="H8" s="1845"/>
      <c r="I8" s="1845"/>
      <c r="J8" s="1845"/>
      <c r="K8" s="1845"/>
      <c r="L8" s="1845"/>
      <c r="M8" s="1845"/>
      <c r="N8" s="1845"/>
      <c r="O8" s="1845"/>
      <c r="P8" s="1845"/>
      <c r="Q8" s="1845"/>
      <c r="R8" s="1845"/>
      <c r="S8" s="1845"/>
      <c r="T8" s="1845"/>
      <c r="U8" s="1845"/>
      <c r="V8" s="1845"/>
      <c r="W8" s="1845"/>
      <c r="X8" s="1845"/>
      <c r="Y8" s="1845"/>
      <c r="Z8" s="1846"/>
      <c r="AA8" s="69" t="s">
        <v>113</v>
      </c>
      <c r="AB8" s="55" t="s">
        <v>164</v>
      </c>
      <c r="AC8" s="55"/>
      <c r="AD8" s="55"/>
      <c r="AE8" s="26"/>
      <c r="AF8" s="69"/>
      <c r="AG8" s="55"/>
      <c r="AH8" s="27"/>
      <c r="AI8" s="28"/>
      <c r="AJ8" s="29"/>
    </row>
    <row r="9" spans="1:36" ht="19.5" customHeight="1">
      <c r="A9" s="7"/>
      <c r="B9" s="1850" t="s">
        <v>165</v>
      </c>
      <c r="C9" s="1857" t="s">
        <v>369</v>
      </c>
      <c r="D9" s="1858"/>
      <c r="E9" s="1858"/>
      <c r="F9" s="1858"/>
      <c r="G9" s="1858"/>
      <c r="H9" s="1858"/>
      <c r="I9" s="1858"/>
      <c r="J9" s="1858"/>
      <c r="K9" s="1858"/>
      <c r="L9" s="1858"/>
      <c r="M9" s="1858"/>
      <c r="N9" s="1858"/>
      <c r="O9" s="1858"/>
      <c r="P9" s="1858"/>
      <c r="Q9" s="1858"/>
      <c r="R9" s="1858"/>
      <c r="S9" s="1858"/>
      <c r="T9" s="1858"/>
      <c r="U9" s="1858"/>
      <c r="V9" s="1858"/>
      <c r="W9" s="1858"/>
      <c r="X9" s="1858"/>
      <c r="Y9" s="1858"/>
      <c r="Z9" s="1859"/>
      <c r="AA9" s="70" t="s">
        <v>113</v>
      </c>
      <c r="AB9" s="21" t="s">
        <v>166</v>
      </c>
      <c r="AC9" s="21"/>
      <c r="AD9" s="21"/>
      <c r="AE9" s="22"/>
      <c r="AF9" s="70" t="s">
        <v>113</v>
      </c>
      <c r="AG9" s="21" t="s">
        <v>167</v>
      </c>
      <c r="AH9" s="23"/>
      <c r="AI9" s="24"/>
      <c r="AJ9" s="25"/>
    </row>
    <row r="10" spans="1:36" ht="19.5" customHeight="1" thickBot="1">
      <c r="A10" s="7"/>
      <c r="B10" s="1856"/>
      <c r="C10" s="1860"/>
      <c r="D10" s="1861"/>
      <c r="E10" s="1861"/>
      <c r="F10" s="1861"/>
      <c r="G10" s="1861"/>
      <c r="H10" s="1861"/>
      <c r="I10" s="1861"/>
      <c r="J10" s="1861"/>
      <c r="K10" s="1861"/>
      <c r="L10" s="1861"/>
      <c r="M10" s="1861"/>
      <c r="N10" s="1861"/>
      <c r="O10" s="1861"/>
      <c r="P10" s="1861"/>
      <c r="Q10" s="1861"/>
      <c r="R10" s="1861"/>
      <c r="S10" s="1861"/>
      <c r="T10" s="1861"/>
      <c r="U10" s="1861"/>
      <c r="V10" s="1861"/>
      <c r="W10" s="1861"/>
      <c r="X10" s="1861"/>
      <c r="Y10" s="1861"/>
      <c r="Z10" s="1862"/>
      <c r="AA10" s="71" t="s">
        <v>113</v>
      </c>
      <c r="AB10" s="30" t="s">
        <v>164</v>
      </c>
      <c r="AC10" s="30"/>
      <c r="AD10" s="30"/>
      <c r="AE10" s="31"/>
      <c r="AF10" s="71"/>
      <c r="AG10" s="30"/>
      <c r="AH10" s="32"/>
      <c r="AI10" s="33"/>
      <c r="AJ10" s="34"/>
    </row>
    <row r="11" spans="1:36" ht="14.25" customHeight="1" thickBot="1">
      <c r="A11" s="7"/>
      <c r="B11" s="13"/>
      <c r="C11" s="13"/>
      <c r="D11" s="13"/>
      <c r="E11" s="13"/>
      <c r="F11" s="13"/>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ht="18" customHeight="1" thickBot="1">
      <c r="A12" s="7"/>
      <c r="B12" s="14"/>
      <c r="C12" s="1842" t="s">
        <v>2</v>
      </c>
      <c r="D12" s="1842"/>
      <c r="E12" s="1842"/>
      <c r="F12" s="1842"/>
      <c r="G12" s="1842"/>
      <c r="H12" s="1842"/>
      <c r="I12" s="1842"/>
      <c r="J12" s="1842"/>
      <c r="K12" s="1842"/>
      <c r="L12" s="1842"/>
      <c r="M12" s="1842"/>
      <c r="N12" s="1842"/>
      <c r="O12" s="1842"/>
      <c r="P12" s="1842"/>
      <c r="Q12" s="1842"/>
      <c r="R12" s="1842"/>
      <c r="S12" s="1842"/>
      <c r="T12" s="1842"/>
      <c r="U12" s="1842"/>
      <c r="V12" s="1842"/>
      <c r="W12" s="1842"/>
      <c r="X12" s="1842"/>
      <c r="Y12" s="1842"/>
      <c r="Z12" s="1843"/>
      <c r="AA12" s="1842" t="s">
        <v>12</v>
      </c>
      <c r="AB12" s="1842"/>
      <c r="AC12" s="1842"/>
      <c r="AD12" s="1842"/>
      <c r="AE12" s="1842"/>
      <c r="AF12" s="1842"/>
      <c r="AG12" s="1842"/>
      <c r="AH12" s="1842"/>
      <c r="AI12" s="1842"/>
      <c r="AJ12" s="1844"/>
    </row>
    <row r="13" spans="1:36" ht="33.75" customHeight="1" thickTop="1">
      <c r="A13" s="7"/>
      <c r="B13" s="11" t="s">
        <v>28</v>
      </c>
      <c r="C13" s="1836" t="s">
        <v>525</v>
      </c>
      <c r="D13" s="1836"/>
      <c r="E13" s="1836"/>
      <c r="F13" s="1836"/>
      <c r="G13" s="1836"/>
      <c r="H13" s="1836"/>
      <c r="I13" s="1836"/>
      <c r="J13" s="1836"/>
      <c r="K13" s="1836"/>
      <c r="L13" s="1836"/>
      <c r="M13" s="1836"/>
      <c r="N13" s="1836"/>
      <c r="O13" s="1836"/>
      <c r="P13" s="1836"/>
      <c r="Q13" s="1836"/>
      <c r="R13" s="1836"/>
      <c r="S13" s="1836"/>
      <c r="T13" s="1836"/>
      <c r="U13" s="1836"/>
      <c r="V13" s="1836"/>
      <c r="W13" s="1836"/>
      <c r="X13" s="1836"/>
      <c r="Y13" s="1836"/>
      <c r="Z13" s="1837"/>
      <c r="AA13" s="86" t="s">
        <v>113</v>
      </c>
      <c r="AB13" s="16" t="s">
        <v>13</v>
      </c>
      <c r="AC13" s="16"/>
      <c r="AD13" s="16"/>
      <c r="AE13" s="17"/>
      <c r="AF13" s="86" t="s">
        <v>113</v>
      </c>
      <c r="AG13" s="16" t="s">
        <v>14</v>
      </c>
      <c r="AH13" s="27"/>
      <c r="AI13" s="28"/>
      <c r="AJ13" s="29"/>
    </row>
    <row r="14" spans="1:36" ht="19.5" customHeight="1">
      <c r="A14" s="7"/>
      <c r="B14" s="11" t="s">
        <v>48</v>
      </c>
      <c r="C14" s="1863" t="s">
        <v>168</v>
      </c>
      <c r="D14" s="1863"/>
      <c r="E14" s="1863"/>
      <c r="F14" s="1863"/>
      <c r="G14" s="1863"/>
      <c r="H14" s="1863"/>
      <c r="I14" s="1863"/>
      <c r="J14" s="1863"/>
      <c r="K14" s="1863"/>
      <c r="L14" s="1863"/>
      <c r="M14" s="1863"/>
      <c r="N14" s="1863"/>
      <c r="O14" s="1863"/>
      <c r="P14" s="1863"/>
      <c r="Q14" s="1863"/>
      <c r="R14" s="1863"/>
      <c r="S14" s="1863"/>
      <c r="T14" s="1863"/>
      <c r="U14" s="1863"/>
      <c r="V14" s="1863"/>
      <c r="W14" s="1863"/>
      <c r="X14" s="1863"/>
      <c r="Y14" s="1863"/>
      <c r="Z14" s="1864"/>
      <c r="AA14" s="69" t="s">
        <v>113</v>
      </c>
      <c r="AB14" s="44" t="s">
        <v>13</v>
      </c>
      <c r="AC14" s="44"/>
      <c r="AD14" s="44"/>
      <c r="AE14" s="26"/>
      <c r="AF14" s="69" t="s">
        <v>113</v>
      </c>
      <c r="AG14" s="44" t="s">
        <v>14</v>
      </c>
      <c r="AH14" s="27"/>
      <c r="AI14" s="28"/>
      <c r="AJ14" s="29"/>
    </row>
    <row r="15" spans="1:36" ht="19.5" customHeight="1">
      <c r="A15" s="7"/>
      <c r="B15" s="11" t="s">
        <v>49</v>
      </c>
      <c r="C15" s="1863" t="s">
        <v>6</v>
      </c>
      <c r="D15" s="1863"/>
      <c r="E15" s="1863"/>
      <c r="F15" s="1863"/>
      <c r="G15" s="1863"/>
      <c r="H15" s="1863"/>
      <c r="I15" s="1863"/>
      <c r="J15" s="1863"/>
      <c r="K15" s="1863"/>
      <c r="L15" s="1863"/>
      <c r="M15" s="1863"/>
      <c r="N15" s="1863"/>
      <c r="O15" s="1863"/>
      <c r="P15" s="1863"/>
      <c r="Q15" s="1863"/>
      <c r="R15" s="1863"/>
      <c r="S15" s="1863"/>
      <c r="T15" s="1863"/>
      <c r="U15" s="1863"/>
      <c r="V15" s="1863"/>
      <c r="W15" s="1863"/>
      <c r="X15" s="1863"/>
      <c r="Y15" s="1863"/>
      <c r="Z15" s="1864"/>
      <c r="AA15" s="69" t="s">
        <v>113</v>
      </c>
      <c r="AB15" s="1848" t="s">
        <v>15</v>
      </c>
      <c r="AC15" s="1848"/>
      <c r="AD15" s="1848"/>
      <c r="AE15" s="1848"/>
      <c r="AF15" s="69" t="s">
        <v>113</v>
      </c>
      <c r="AG15" s="1848" t="s">
        <v>16</v>
      </c>
      <c r="AH15" s="1848"/>
      <c r="AI15" s="1848"/>
      <c r="AJ15" s="1849"/>
    </row>
    <row r="16" spans="1:36" ht="33.75" customHeight="1">
      <c r="A16" s="7"/>
      <c r="B16" s="43" t="s">
        <v>50</v>
      </c>
      <c r="C16" s="1845" t="s">
        <v>7</v>
      </c>
      <c r="D16" s="1845"/>
      <c r="E16" s="1845"/>
      <c r="F16" s="1845"/>
      <c r="G16" s="1845"/>
      <c r="H16" s="1845"/>
      <c r="I16" s="1845"/>
      <c r="J16" s="1845"/>
      <c r="K16" s="1845"/>
      <c r="L16" s="1845"/>
      <c r="M16" s="1845"/>
      <c r="N16" s="1845"/>
      <c r="O16" s="1845"/>
      <c r="P16" s="1845"/>
      <c r="Q16" s="1845"/>
      <c r="R16" s="1845"/>
      <c r="S16" s="1845"/>
      <c r="T16" s="1845"/>
      <c r="U16" s="1845"/>
      <c r="V16" s="1845"/>
      <c r="W16" s="1845"/>
      <c r="X16" s="1845"/>
      <c r="Y16" s="1845"/>
      <c r="Z16" s="1846"/>
      <c r="AA16" s="69" t="s">
        <v>113</v>
      </c>
      <c r="AB16" s="1847" t="s">
        <v>13</v>
      </c>
      <c r="AC16" s="1847"/>
      <c r="AD16" s="1847"/>
      <c r="AE16" s="1847"/>
      <c r="AF16" s="69" t="s">
        <v>113</v>
      </c>
      <c r="AG16" s="1848" t="s">
        <v>14</v>
      </c>
      <c r="AH16" s="1848"/>
      <c r="AI16" s="1848"/>
      <c r="AJ16" s="1849"/>
    </row>
    <row r="17" spans="1:50" ht="33.75" customHeight="1">
      <c r="A17" s="7"/>
      <c r="B17" s="43" t="s">
        <v>51</v>
      </c>
      <c r="C17" s="1845" t="s">
        <v>8</v>
      </c>
      <c r="D17" s="1845"/>
      <c r="E17" s="1845"/>
      <c r="F17" s="1845"/>
      <c r="G17" s="1845"/>
      <c r="H17" s="1845"/>
      <c r="I17" s="1845"/>
      <c r="J17" s="1845"/>
      <c r="K17" s="1845"/>
      <c r="L17" s="1845"/>
      <c r="M17" s="1845"/>
      <c r="N17" s="1845"/>
      <c r="O17" s="1845"/>
      <c r="P17" s="1845"/>
      <c r="Q17" s="1845"/>
      <c r="R17" s="1845"/>
      <c r="S17" s="1845"/>
      <c r="T17" s="1845"/>
      <c r="U17" s="1845"/>
      <c r="V17" s="1845"/>
      <c r="W17" s="1845"/>
      <c r="X17" s="1845"/>
      <c r="Y17" s="1845"/>
      <c r="Z17" s="1846"/>
      <c r="AA17" s="69" t="s">
        <v>113</v>
      </c>
      <c r="AB17" s="1847" t="s">
        <v>17</v>
      </c>
      <c r="AC17" s="1847"/>
      <c r="AD17" s="1847"/>
      <c r="AE17" s="1847"/>
      <c r="AF17" s="69" t="s">
        <v>113</v>
      </c>
      <c r="AG17" s="1848" t="s">
        <v>18</v>
      </c>
      <c r="AH17" s="1848"/>
      <c r="AI17" s="1848"/>
      <c r="AJ17" s="1849"/>
    </row>
    <row r="18" spans="1:50" ht="19.5" customHeight="1">
      <c r="A18" s="7"/>
      <c r="B18" s="11" t="s">
        <v>52</v>
      </c>
      <c r="C18" s="1863" t="s">
        <v>9</v>
      </c>
      <c r="D18" s="1863"/>
      <c r="E18" s="1863"/>
      <c r="F18" s="1863"/>
      <c r="G18" s="1863"/>
      <c r="H18" s="1863"/>
      <c r="I18" s="1863"/>
      <c r="J18" s="1863"/>
      <c r="K18" s="1863"/>
      <c r="L18" s="1863"/>
      <c r="M18" s="1863"/>
      <c r="N18" s="1863"/>
      <c r="O18" s="1863"/>
      <c r="P18" s="1863"/>
      <c r="Q18" s="1863"/>
      <c r="R18" s="1863"/>
      <c r="S18" s="1863"/>
      <c r="T18" s="1863"/>
      <c r="U18" s="1863"/>
      <c r="V18" s="1863"/>
      <c r="W18" s="1863"/>
      <c r="X18" s="1863"/>
      <c r="Y18" s="1863"/>
      <c r="Z18" s="1864"/>
      <c r="AA18" s="69" t="s">
        <v>113</v>
      </c>
      <c r="AB18" s="44" t="s">
        <v>13</v>
      </c>
      <c r="AC18" s="44"/>
      <c r="AD18" s="44"/>
      <c r="AE18" s="26"/>
      <c r="AF18" s="69" t="s">
        <v>113</v>
      </c>
      <c r="AG18" s="44" t="s">
        <v>14</v>
      </c>
      <c r="AH18" s="27"/>
      <c r="AI18" s="28"/>
      <c r="AJ18" s="29"/>
    </row>
    <row r="19" spans="1:50" ht="19.5" customHeight="1" thickBot="1">
      <c r="A19" s="7"/>
      <c r="B19" s="35" t="s">
        <v>53</v>
      </c>
      <c r="C19" s="1865" t="s">
        <v>10</v>
      </c>
      <c r="D19" s="1865"/>
      <c r="E19" s="1865"/>
      <c r="F19" s="1865"/>
      <c r="G19" s="1865"/>
      <c r="H19" s="1865"/>
      <c r="I19" s="1865"/>
      <c r="J19" s="1865"/>
      <c r="K19" s="1865"/>
      <c r="L19" s="1865"/>
      <c r="M19" s="1865"/>
      <c r="N19" s="1865"/>
      <c r="O19" s="1865"/>
      <c r="P19" s="1865"/>
      <c r="Q19" s="1865"/>
      <c r="R19" s="1865"/>
      <c r="S19" s="1865"/>
      <c r="T19" s="1865"/>
      <c r="U19" s="1865"/>
      <c r="V19" s="1865"/>
      <c r="W19" s="1865"/>
      <c r="X19" s="1865"/>
      <c r="Y19" s="1865"/>
      <c r="Z19" s="1866"/>
      <c r="AA19" s="88" t="s">
        <v>113</v>
      </c>
      <c r="AB19" s="1867" t="s">
        <v>19</v>
      </c>
      <c r="AC19" s="1867"/>
      <c r="AD19" s="1867"/>
      <c r="AE19" s="1867"/>
      <c r="AF19" s="88" t="s">
        <v>113</v>
      </c>
      <c r="AG19" s="1867" t="s">
        <v>20</v>
      </c>
      <c r="AH19" s="1867"/>
      <c r="AI19" s="1867"/>
      <c r="AJ19" s="1868"/>
    </row>
    <row r="20" spans="1:50" ht="19.5" customHeight="1" thickTop="1">
      <c r="A20" s="7"/>
      <c r="B20" s="15" t="s">
        <v>54</v>
      </c>
      <c r="C20" s="1872" t="s">
        <v>11</v>
      </c>
      <c r="D20" s="1872"/>
      <c r="E20" s="1872"/>
      <c r="F20" s="1872"/>
      <c r="G20" s="1872"/>
      <c r="H20" s="1872"/>
      <c r="I20" s="1872"/>
      <c r="J20" s="1872"/>
      <c r="K20" s="1872"/>
      <c r="L20" s="1872"/>
      <c r="M20" s="1872"/>
      <c r="N20" s="1872"/>
      <c r="O20" s="1872"/>
      <c r="P20" s="1872"/>
      <c r="Q20" s="1872"/>
      <c r="R20" s="1872"/>
      <c r="S20" s="1872"/>
      <c r="T20" s="1872"/>
      <c r="U20" s="1872"/>
      <c r="V20" s="1872"/>
      <c r="W20" s="1872"/>
      <c r="X20" s="1872"/>
      <c r="Y20" s="1872"/>
      <c r="Z20" s="1873"/>
      <c r="AA20" s="86" t="s">
        <v>113</v>
      </c>
      <c r="AB20" s="16" t="s">
        <v>13</v>
      </c>
      <c r="AC20" s="19"/>
      <c r="AD20" s="19"/>
      <c r="AE20" s="17"/>
      <c r="AF20" s="86" t="s">
        <v>113</v>
      </c>
      <c r="AG20" s="16" t="s">
        <v>14</v>
      </c>
      <c r="AH20" s="18"/>
      <c r="AI20" s="19"/>
      <c r="AJ20" s="20"/>
    </row>
    <row r="21" spans="1:50" ht="21" customHeight="1">
      <c r="A21" s="7"/>
      <c r="B21" s="35"/>
      <c r="C21" s="1880" t="s">
        <v>624</v>
      </c>
      <c r="D21" s="1880"/>
      <c r="E21" s="1880"/>
      <c r="F21" s="1880"/>
      <c r="G21" s="1880"/>
      <c r="H21" s="1880"/>
      <c r="I21" s="1880"/>
      <c r="J21" s="1880"/>
      <c r="K21" s="1880"/>
      <c r="L21" s="1880"/>
      <c r="M21" s="1880"/>
      <c r="N21" s="1880"/>
      <c r="O21" s="1880"/>
      <c r="P21" s="1880"/>
      <c r="Q21" s="1880"/>
      <c r="R21" s="1880"/>
      <c r="S21" s="1880"/>
      <c r="T21" s="1880"/>
      <c r="U21" s="1880"/>
      <c r="V21" s="1880"/>
      <c r="W21" s="1880"/>
      <c r="X21" s="1880"/>
      <c r="Y21" s="1880"/>
      <c r="Z21" s="1881"/>
      <c r="AA21" s="87" t="s">
        <v>113</v>
      </c>
      <c r="AB21" s="37" t="s">
        <v>13</v>
      </c>
      <c r="AC21" s="38"/>
      <c r="AD21" s="38"/>
      <c r="AE21" s="39"/>
      <c r="AF21" s="87" t="s">
        <v>113</v>
      </c>
      <c r="AG21" s="37" t="s">
        <v>14</v>
      </c>
      <c r="AH21" s="40"/>
      <c r="AI21" s="38"/>
      <c r="AJ21" s="41"/>
    </row>
    <row r="22" spans="1:50" ht="33.75" customHeight="1">
      <c r="A22" s="7"/>
      <c r="B22" s="1874" t="s">
        <v>55</v>
      </c>
      <c r="C22" s="36" t="s">
        <v>117</v>
      </c>
      <c r="D22" s="1853" t="s">
        <v>119</v>
      </c>
      <c r="E22" s="1853"/>
      <c r="F22" s="1853"/>
      <c r="G22" s="1853"/>
      <c r="H22" s="1853"/>
      <c r="I22" s="1853"/>
      <c r="J22" s="1853"/>
      <c r="K22" s="1853"/>
      <c r="L22" s="1853"/>
      <c r="M22" s="1853"/>
      <c r="N22" s="1853"/>
      <c r="O22" s="1853"/>
      <c r="P22" s="1853"/>
      <c r="Q22" s="1853"/>
      <c r="R22" s="1853"/>
      <c r="S22" s="1853"/>
      <c r="T22" s="1853"/>
      <c r="U22" s="1853"/>
      <c r="V22" s="1853"/>
      <c r="W22" s="1853"/>
      <c r="X22" s="1853"/>
      <c r="Y22" s="1853"/>
      <c r="Z22" s="1854"/>
      <c r="AA22" s="90"/>
      <c r="AB22" s="1876"/>
      <c r="AC22" s="1876"/>
      <c r="AD22" s="1876"/>
      <c r="AE22" s="1876"/>
      <c r="AF22" s="89"/>
      <c r="AG22" s="1877"/>
      <c r="AH22" s="1877"/>
      <c r="AI22" s="1877"/>
      <c r="AJ22" s="1878"/>
    </row>
    <row r="23" spans="1:50" ht="45.75" customHeight="1">
      <c r="A23" s="7"/>
      <c r="B23" s="1875"/>
      <c r="C23" s="91" t="s">
        <v>118</v>
      </c>
      <c r="D23" s="1845" t="s">
        <v>169</v>
      </c>
      <c r="E23" s="1845"/>
      <c r="F23" s="1845"/>
      <c r="G23" s="1845"/>
      <c r="H23" s="1845"/>
      <c r="I23" s="1845"/>
      <c r="J23" s="1845"/>
      <c r="K23" s="1845"/>
      <c r="L23" s="1845"/>
      <c r="M23" s="1845"/>
      <c r="N23" s="1845"/>
      <c r="O23" s="1845"/>
      <c r="P23" s="1845"/>
      <c r="Q23" s="1845"/>
      <c r="R23" s="1845"/>
      <c r="S23" s="1845"/>
      <c r="T23" s="1845"/>
      <c r="U23" s="1845"/>
      <c r="V23" s="1845"/>
      <c r="W23" s="1845"/>
      <c r="X23" s="1845"/>
      <c r="Y23" s="1845"/>
      <c r="Z23" s="1846"/>
      <c r="AA23" s="92"/>
      <c r="AB23" s="72"/>
      <c r="AC23" s="72"/>
      <c r="AD23" s="72"/>
      <c r="AE23" s="26"/>
      <c r="AF23" s="27"/>
      <c r="AG23" s="1879"/>
      <c r="AH23" s="1879"/>
      <c r="AI23" s="1879"/>
      <c r="AJ23" s="29"/>
    </row>
    <row r="24" spans="1:50" ht="21" customHeight="1" thickBot="1">
      <c r="A24" s="7"/>
      <c r="B24" s="42" t="s">
        <v>120</v>
      </c>
      <c r="C24" s="1861" t="s">
        <v>115</v>
      </c>
      <c r="D24" s="1861"/>
      <c r="E24" s="1861"/>
      <c r="F24" s="1861"/>
      <c r="G24" s="1861"/>
      <c r="H24" s="1861"/>
      <c r="I24" s="1861"/>
      <c r="J24" s="1861"/>
      <c r="K24" s="1861"/>
      <c r="L24" s="1861"/>
      <c r="M24" s="1861"/>
      <c r="N24" s="1861"/>
      <c r="O24" s="1861"/>
      <c r="P24" s="1861"/>
      <c r="Q24" s="1861"/>
      <c r="R24" s="1861"/>
      <c r="S24" s="1861"/>
      <c r="T24" s="1861"/>
      <c r="U24" s="1861"/>
      <c r="V24" s="1861"/>
      <c r="W24" s="1861"/>
      <c r="X24" s="1861"/>
      <c r="Y24" s="1861"/>
      <c r="Z24" s="1862"/>
      <c r="AA24" s="71" t="s">
        <v>113</v>
      </c>
      <c r="AB24" s="1869" t="s">
        <v>13</v>
      </c>
      <c r="AC24" s="1870"/>
      <c r="AD24" s="1870"/>
      <c r="AE24" s="1870"/>
      <c r="AF24" s="71" t="s">
        <v>113</v>
      </c>
      <c r="AG24" s="1869" t="s">
        <v>14</v>
      </c>
      <c r="AH24" s="1870"/>
      <c r="AI24" s="1870"/>
      <c r="AJ24" s="1871"/>
    </row>
    <row r="25" spans="1:50" ht="11.25" customHeight="1">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50" ht="18" customHeight="1">
      <c r="B26" s="45" t="s">
        <v>187</v>
      </c>
      <c r="D26" s="46"/>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12"/>
      <c r="AJ26" s="12"/>
      <c r="AK26" s="12"/>
      <c r="AL26" s="12"/>
      <c r="AM26" s="12"/>
      <c r="AN26" s="12"/>
      <c r="AO26" s="12"/>
      <c r="AP26" s="12"/>
      <c r="AQ26" s="12"/>
      <c r="AR26" s="12"/>
      <c r="AS26" s="12"/>
      <c r="AT26" s="12"/>
      <c r="AU26" s="12"/>
      <c r="AV26" s="12"/>
      <c r="AW26" s="12"/>
      <c r="AX26" s="12"/>
    </row>
    <row r="27" spans="1:50" ht="15" customHeight="1"/>
    <row r="28" spans="1:50" ht="15" customHeight="1"/>
    <row r="29" spans="1:50" ht="15" customHeight="1"/>
    <row r="30" spans="1:50" ht="15" customHeight="1"/>
    <row r="31" spans="1:50" ht="15" customHeight="1"/>
    <row r="32" spans="1:50" ht="15" customHeight="1"/>
    <row r="33" ht="15" customHeight="1"/>
    <row r="34" ht="15" customHeight="1"/>
    <row r="35" ht="15" customHeight="1"/>
  </sheetData>
  <mergeCells count="38">
    <mergeCell ref="C24:Z24"/>
    <mergeCell ref="AB24:AE24"/>
    <mergeCell ref="AG24:AJ24"/>
    <mergeCell ref="C20:Z20"/>
    <mergeCell ref="B22:B23"/>
    <mergeCell ref="D22:Z22"/>
    <mergeCell ref="AB22:AE22"/>
    <mergeCell ref="AG22:AJ22"/>
    <mergeCell ref="D23:Z23"/>
    <mergeCell ref="AG23:AI23"/>
    <mergeCell ref="C21:Z21"/>
    <mergeCell ref="C17:Z17"/>
    <mergeCell ref="AB17:AE17"/>
    <mergeCell ref="AG17:AJ17"/>
    <mergeCell ref="C18:Z18"/>
    <mergeCell ref="C19:Z19"/>
    <mergeCell ref="AB19:AE19"/>
    <mergeCell ref="AG19:AJ19"/>
    <mergeCell ref="C16:Z16"/>
    <mergeCell ref="AB16:AE16"/>
    <mergeCell ref="AG16:AJ16"/>
    <mergeCell ref="B7:B8"/>
    <mergeCell ref="C7:Z8"/>
    <mergeCell ref="B9:B10"/>
    <mergeCell ref="C9:Z10"/>
    <mergeCell ref="C12:Z12"/>
    <mergeCell ref="AA12:AJ12"/>
    <mergeCell ref="C13:Z13"/>
    <mergeCell ref="C14:Z14"/>
    <mergeCell ref="C15:Z15"/>
    <mergeCell ref="AB15:AE15"/>
    <mergeCell ref="AG15:AJ15"/>
    <mergeCell ref="C6:Z6"/>
    <mergeCell ref="A1:AJ1"/>
    <mergeCell ref="A2:AJ2"/>
    <mergeCell ref="B3:AJ3"/>
    <mergeCell ref="C5:Z5"/>
    <mergeCell ref="AA5:AJ5"/>
  </mergeCells>
  <phoneticPr fontId="10"/>
  <dataValidations count="1">
    <dataValidation type="list" allowBlank="1" showInputMessage="1" showErrorMessage="1" sqref="AF13:AF21 AA6:AA10 AF6:AF10 AA13:AA21 AA24 AF24" xr:uid="{00000000-0002-0000-0700-000000000000}">
      <formula1>"(　),(〇)"</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59"/>
  <sheetViews>
    <sheetView view="pageBreakPreview" zoomScaleNormal="100" zoomScaleSheetLayoutView="100" zoomScalePageLayoutView="70" workbookViewId="0">
      <selection sqref="A1:X1"/>
    </sheetView>
  </sheetViews>
  <sheetFormatPr defaultColWidth="9" defaultRowHeight="13.5"/>
  <cols>
    <col min="1" max="1" width="13.375" style="284" customWidth="1"/>
    <col min="2" max="2" width="3" style="284" customWidth="1"/>
    <col min="3" max="26" width="2.625" style="284" customWidth="1"/>
    <col min="27" max="27" width="3" style="284" customWidth="1"/>
    <col min="28" max="31" width="2.625" style="284" customWidth="1"/>
    <col min="32" max="32" width="3" style="284" customWidth="1"/>
    <col min="33" max="37" width="2.625" style="284" customWidth="1"/>
    <col min="38" max="42" width="2.5" style="284" customWidth="1"/>
    <col min="43" max="73" width="2.625" style="284" customWidth="1"/>
    <col min="74" max="16384" width="9" style="284"/>
  </cols>
  <sheetData>
    <row r="1" spans="1:38" ht="25.5" customHeight="1">
      <c r="A1" s="2017" t="s">
        <v>249</v>
      </c>
      <c r="B1" s="2018"/>
      <c r="C1" s="2018"/>
      <c r="D1" s="2018"/>
      <c r="E1" s="2018"/>
      <c r="F1" s="2018"/>
      <c r="G1" s="2018"/>
      <c r="H1" s="2018"/>
      <c r="I1" s="2018"/>
      <c r="J1" s="2018"/>
      <c r="K1" s="2018"/>
      <c r="L1" s="2018"/>
      <c r="M1" s="2018"/>
      <c r="N1" s="2018"/>
      <c r="O1" s="2018"/>
      <c r="P1" s="2018"/>
      <c r="Q1" s="2018"/>
      <c r="R1" s="2018"/>
      <c r="S1" s="2018"/>
      <c r="T1" s="2018"/>
      <c r="U1" s="2018"/>
      <c r="V1" s="2018"/>
      <c r="W1" s="2018"/>
      <c r="X1" s="2019"/>
      <c r="Y1" s="402"/>
      <c r="Z1" s="402"/>
      <c r="AA1" s="402"/>
      <c r="AB1" s="283"/>
      <c r="AC1" s="283"/>
      <c r="AD1" s="283"/>
      <c r="AE1" s="283"/>
      <c r="AF1" s="283"/>
      <c r="AG1" s="283"/>
      <c r="AH1" s="283"/>
      <c r="AI1" s="283"/>
      <c r="AJ1" s="283"/>
      <c r="AK1" s="283"/>
    </row>
    <row r="2" spans="1:38" ht="25.5" customHeight="1" thickBot="1">
      <c r="A2" s="2020" t="s">
        <v>250</v>
      </c>
      <c r="B2" s="2021"/>
      <c r="C2" s="2021"/>
      <c r="D2" s="2021"/>
      <c r="E2" s="2021"/>
      <c r="F2" s="2021"/>
      <c r="G2" s="2021"/>
      <c r="H2" s="2021"/>
      <c r="I2" s="2021"/>
      <c r="J2" s="2021"/>
      <c r="K2" s="2021"/>
      <c r="L2" s="2021"/>
      <c r="M2" s="2021"/>
      <c r="N2" s="2021"/>
      <c r="O2" s="2021"/>
      <c r="P2" s="2021"/>
      <c r="Q2" s="2021"/>
      <c r="R2" s="2021"/>
      <c r="S2" s="2021"/>
      <c r="T2" s="2021"/>
      <c r="U2" s="2021"/>
      <c r="V2" s="2021"/>
      <c r="W2" s="2021"/>
      <c r="X2" s="2022"/>
      <c r="Y2" s="402"/>
      <c r="Z2" s="402"/>
      <c r="AA2" s="402"/>
      <c r="AB2" s="283"/>
      <c r="AC2" s="283"/>
      <c r="AD2" s="283"/>
      <c r="AE2" s="283"/>
      <c r="AF2" s="283"/>
      <c r="AG2" s="283"/>
      <c r="AH2" s="283"/>
      <c r="AI2" s="283"/>
      <c r="AJ2" s="283"/>
      <c r="AK2" s="283"/>
    </row>
    <row r="3" spans="1:38" ht="4.5" customHeight="1"/>
    <row r="4" spans="1:38" ht="21" customHeight="1">
      <c r="A4" s="1392" t="s">
        <v>643</v>
      </c>
      <c r="B4" s="1392"/>
      <c r="C4" s="1392"/>
      <c r="D4" s="1392"/>
      <c r="E4" s="1392"/>
      <c r="F4" s="1392"/>
      <c r="G4" s="1392"/>
      <c r="H4" s="1392"/>
      <c r="I4" s="1392"/>
      <c r="J4" s="1392"/>
      <c r="K4" s="1392"/>
      <c r="L4" s="1392"/>
      <c r="M4" s="1392"/>
      <c r="N4" s="1392"/>
      <c r="O4" s="1392"/>
      <c r="P4" s="1392"/>
      <c r="Q4" s="1392"/>
      <c r="R4" s="1392"/>
      <c r="S4" s="1392"/>
      <c r="T4" s="1392"/>
      <c r="U4" s="1392"/>
      <c r="V4" s="1392"/>
      <c r="W4" s="1392"/>
      <c r="X4" s="1392"/>
      <c r="Y4" s="1392"/>
      <c r="Z4" s="1392"/>
      <c r="AA4" s="1392"/>
      <c r="AB4" s="1392"/>
      <c r="AC4" s="1392"/>
      <c r="AD4" s="1392"/>
      <c r="AE4" s="1392"/>
      <c r="AF4" s="1392"/>
      <c r="AG4" s="1392"/>
      <c r="AH4" s="1392"/>
      <c r="AI4" s="1392"/>
      <c r="AJ4" s="1392"/>
      <c r="AK4" s="1392"/>
    </row>
    <row r="5" spans="1:38" ht="4.5" customHeight="1" thickBot="1">
      <c r="A5" s="289"/>
      <c r="B5" s="285"/>
      <c r="C5" s="285"/>
      <c r="D5" s="285"/>
      <c r="E5" s="285"/>
      <c r="F5" s="285"/>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row>
    <row r="6" spans="1:38" ht="21" customHeight="1" thickBot="1">
      <c r="A6" s="479"/>
      <c r="B6" s="2015" t="s">
        <v>29</v>
      </c>
      <c r="C6" s="1239"/>
      <c r="D6" s="1239"/>
      <c r="E6" s="1239"/>
      <c r="F6" s="1239"/>
      <c r="G6" s="1239"/>
      <c r="H6" s="1239"/>
      <c r="I6" s="1239"/>
      <c r="J6" s="1239"/>
      <c r="K6" s="1240"/>
      <c r="L6" s="2015" t="s">
        <v>30</v>
      </c>
      <c r="M6" s="1239"/>
      <c r="N6" s="1239"/>
      <c r="O6" s="1239"/>
      <c r="P6" s="1239"/>
      <c r="Q6" s="1239"/>
      <c r="R6" s="1239"/>
      <c r="S6" s="1239"/>
      <c r="T6" s="1239"/>
      <c r="U6" s="1239"/>
      <c r="V6" s="1239"/>
      <c r="W6" s="1239"/>
      <c r="X6" s="1239"/>
      <c r="Y6" s="1239"/>
      <c r="Z6" s="1239"/>
      <c r="AA6" s="1240"/>
      <c r="AB6" s="2015" t="s">
        <v>31</v>
      </c>
      <c r="AC6" s="1239"/>
      <c r="AD6" s="1239"/>
      <c r="AE6" s="1239"/>
      <c r="AF6" s="1239"/>
      <c r="AG6" s="1239"/>
      <c r="AH6" s="1239"/>
      <c r="AI6" s="1239"/>
      <c r="AJ6" s="1239"/>
      <c r="AK6" s="1938"/>
    </row>
    <row r="7" spans="1:38" ht="18" customHeight="1" thickTop="1" thickBot="1">
      <c r="A7" s="1367" t="s">
        <v>104</v>
      </c>
      <c r="B7" s="2023" t="s">
        <v>147</v>
      </c>
      <c r="C7" s="2024"/>
      <c r="D7" s="2024"/>
      <c r="E7" s="2024"/>
      <c r="F7" s="2024"/>
      <c r="G7" s="2024"/>
      <c r="H7" s="2024"/>
      <c r="I7" s="2024"/>
      <c r="J7" s="2024"/>
      <c r="K7" s="2025"/>
      <c r="L7" s="2029" t="s">
        <v>657</v>
      </c>
      <c r="M7" s="2030"/>
      <c r="N7" s="2030"/>
      <c r="O7" s="2030"/>
      <c r="P7" s="2030"/>
      <c r="Q7" s="2030"/>
      <c r="R7" s="2030"/>
      <c r="S7" s="2030"/>
      <c r="T7" s="2030"/>
      <c r="U7" s="2030"/>
      <c r="V7" s="2030"/>
      <c r="W7" s="2030"/>
      <c r="X7" s="2030"/>
      <c r="Y7" s="2030"/>
      <c r="Z7" s="2030"/>
      <c r="AA7" s="2031"/>
      <c r="AB7" s="285"/>
      <c r="AC7" s="2035">
        <f>【入力シートⅡ】加算見込額積算表!M60</f>
        <v>0</v>
      </c>
      <c r="AD7" s="2035"/>
      <c r="AE7" s="2035"/>
      <c r="AF7" s="2035"/>
      <c r="AG7" s="2035"/>
      <c r="AH7" s="2035"/>
      <c r="AI7" s="2035"/>
      <c r="AJ7" s="2035"/>
      <c r="AK7" s="2013" t="s">
        <v>3</v>
      </c>
    </row>
    <row r="8" spans="1:38" ht="18" customHeight="1">
      <c r="A8" s="1386"/>
      <c r="B8" s="2026"/>
      <c r="C8" s="2027"/>
      <c r="D8" s="2027"/>
      <c r="E8" s="2027"/>
      <c r="F8" s="2027"/>
      <c r="G8" s="2027"/>
      <c r="H8" s="2027"/>
      <c r="I8" s="2027"/>
      <c r="J8" s="2027"/>
      <c r="K8" s="2028"/>
      <c r="L8" s="2032"/>
      <c r="M8" s="2033"/>
      <c r="N8" s="2033"/>
      <c r="O8" s="2033"/>
      <c r="P8" s="2033"/>
      <c r="Q8" s="2033"/>
      <c r="R8" s="2033"/>
      <c r="S8" s="2033"/>
      <c r="T8" s="2033"/>
      <c r="U8" s="2033"/>
      <c r="V8" s="2033"/>
      <c r="W8" s="2033"/>
      <c r="X8" s="2033"/>
      <c r="Y8" s="2033"/>
      <c r="Z8" s="2033"/>
      <c r="AA8" s="2034"/>
      <c r="AB8" s="285"/>
      <c r="AC8" s="2036"/>
      <c r="AD8" s="2036"/>
      <c r="AE8" s="2036"/>
      <c r="AF8" s="2036"/>
      <c r="AG8" s="2036"/>
      <c r="AH8" s="2036"/>
      <c r="AI8" s="2036"/>
      <c r="AJ8" s="2036"/>
      <c r="AK8" s="2037"/>
    </row>
    <row r="9" spans="1:38" ht="33" customHeight="1" thickBot="1">
      <c r="A9" s="1367" t="s">
        <v>105</v>
      </c>
      <c r="B9" s="2000" t="s">
        <v>32</v>
      </c>
      <c r="C9" s="2001"/>
      <c r="D9" s="2001"/>
      <c r="E9" s="2001"/>
      <c r="F9" s="2001"/>
      <c r="G9" s="2001"/>
      <c r="H9" s="2001"/>
      <c r="I9" s="2001"/>
      <c r="J9" s="2001"/>
      <c r="K9" s="2002"/>
      <c r="L9" s="2006" t="s">
        <v>640</v>
      </c>
      <c r="M9" s="1908"/>
      <c r="N9" s="1908"/>
      <c r="O9" s="1908"/>
      <c r="P9" s="1908"/>
      <c r="Q9" s="1908"/>
      <c r="R9" s="1908"/>
      <c r="S9" s="1908"/>
      <c r="T9" s="1908"/>
      <c r="U9" s="1908"/>
      <c r="V9" s="1908"/>
      <c r="W9" s="1908"/>
      <c r="X9" s="1908"/>
      <c r="Y9" s="1908"/>
      <c r="Z9" s="1908"/>
      <c r="AA9" s="2007"/>
      <c r="AB9" s="480"/>
      <c r="AC9" s="2011">
        <f>【入力シートⅠ】基礎数値!F35</f>
        <v>0</v>
      </c>
      <c r="AD9" s="2011"/>
      <c r="AE9" s="2011"/>
      <c r="AF9" s="2011"/>
      <c r="AG9" s="2011"/>
      <c r="AH9" s="2011"/>
      <c r="AI9" s="2011"/>
      <c r="AJ9" s="2011"/>
      <c r="AK9" s="2013" t="s">
        <v>60</v>
      </c>
    </row>
    <row r="10" spans="1:38" ht="18" customHeight="1" thickBot="1">
      <c r="A10" s="1370"/>
      <c r="B10" s="2003"/>
      <c r="C10" s="2004"/>
      <c r="D10" s="2004"/>
      <c r="E10" s="2004"/>
      <c r="F10" s="2004"/>
      <c r="G10" s="2004"/>
      <c r="H10" s="2004"/>
      <c r="I10" s="2004"/>
      <c r="J10" s="2004"/>
      <c r="K10" s="2005"/>
      <c r="L10" s="2008"/>
      <c r="M10" s="2009"/>
      <c r="N10" s="2009"/>
      <c r="O10" s="2009"/>
      <c r="P10" s="2009"/>
      <c r="Q10" s="2009"/>
      <c r="R10" s="2009"/>
      <c r="S10" s="2009"/>
      <c r="T10" s="2009"/>
      <c r="U10" s="2009"/>
      <c r="V10" s="2009"/>
      <c r="W10" s="2009"/>
      <c r="X10" s="2009"/>
      <c r="Y10" s="2009"/>
      <c r="Z10" s="2009"/>
      <c r="AA10" s="2010"/>
      <c r="AB10" s="481"/>
      <c r="AC10" s="2012"/>
      <c r="AD10" s="2012"/>
      <c r="AE10" s="2012"/>
      <c r="AF10" s="2012"/>
      <c r="AG10" s="2012"/>
      <c r="AH10" s="2012"/>
      <c r="AI10" s="2012"/>
      <c r="AJ10" s="2012"/>
      <c r="AK10" s="2014"/>
    </row>
    <row r="11" spans="1:38" ht="9" customHeight="1">
      <c r="B11" s="420"/>
      <c r="C11" s="2016"/>
      <c r="D11" s="2016"/>
      <c r="E11" s="2016"/>
      <c r="F11" s="2016"/>
      <c r="G11" s="2016"/>
      <c r="H11" s="2016"/>
      <c r="I11" s="2016"/>
      <c r="J11" s="2016"/>
      <c r="K11" s="2016"/>
      <c r="L11" s="2016"/>
      <c r="M11" s="2016"/>
      <c r="N11" s="2016"/>
      <c r="O11" s="2016"/>
      <c r="P11" s="2016"/>
      <c r="Q11" s="2016"/>
      <c r="R11" s="2016"/>
      <c r="S11" s="2016"/>
      <c r="T11" s="2016"/>
      <c r="U11" s="2016"/>
      <c r="V11" s="2016"/>
      <c r="W11" s="2016"/>
      <c r="X11" s="2016"/>
      <c r="Y11" s="2016"/>
      <c r="Z11" s="2016"/>
      <c r="AA11" s="2016"/>
      <c r="AB11" s="2016"/>
      <c r="AC11" s="2016"/>
      <c r="AD11" s="2016"/>
      <c r="AE11" s="2016"/>
      <c r="AF11" s="2016"/>
      <c r="AG11" s="2016"/>
      <c r="AH11" s="2016"/>
      <c r="AI11" s="2016"/>
      <c r="AJ11" s="2016"/>
      <c r="AK11" s="2016"/>
      <c r="AL11" s="2016"/>
    </row>
    <row r="12" spans="1:38" ht="21" customHeight="1">
      <c r="A12" s="1392" t="s">
        <v>644</v>
      </c>
      <c r="B12" s="1392"/>
      <c r="C12" s="1392"/>
      <c r="D12" s="1392"/>
      <c r="E12" s="1392"/>
      <c r="F12" s="1392"/>
      <c r="G12" s="1392"/>
      <c r="H12" s="1392"/>
      <c r="I12" s="1392"/>
      <c r="J12" s="1392"/>
      <c r="K12" s="1392"/>
      <c r="L12" s="1392"/>
      <c r="M12" s="1392"/>
      <c r="N12" s="1392"/>
      <c r="O12" s="1392"/>
      <c r="P12" s="1392"/>
      <c r="Q12" s="1392"/>
      <c r="R12" s="1392"/>
      <c r="S12" s="1392"/>
      <c r="T12" s="1392"/>
      <c r="U12" s="1392"/>
      <c r="V12" s="1392"/>
      <c r="W12" s="1392"/>
      <c r="X12" s="1392"/>
      <c r="Y12" s="1392"/>
      <c r="Z12" s="1392"/>
      <c r="AA12" s="1392"/>
      <c r="AB12" s="1392"/>
      <c r="AC12" s="1392"/>
      <c r="AD12" s="1392"/>
      <c r="AE12" s="1392"/>
      <c r="AF12" s="1392"/>
      <c r="AG12" s="1392"/>
      <c r="AH12" s="1392"/>
      <c r="AI12" s="1392"/>
      <c r="AJ12" s="1392"/>
      <c r="AK12" s="1392"/>
    </row>
    <row r="13" spans="1:38" ht="4.5" customHeight="1" thickBot="1">
      <c r="A13" s="285"/>
      <c r="B13" s="289"/>
      <c r="C13" s="285"/>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row>
    <row r="14" spans="1:38" ht="21" customHeight="1" thickBot="1">
      <c r="A14" s="421"/>
      <c r="B14" s="2015" t="s">
        <v>33</v>
      </c>
      <c r="C14" s="1239"/>
      <c r="D14" s="1239"/>
      <c r="E14" s="1239"/>
      <c r="F14" s="1239"/>
      <c r="G14" s="1239"/>
      <c r="H14" s="1239"/>
      <c r="I14" s="1239"/>
      <c r="J14" s="1239"/>
      <c r="K14" s="1239"/>
      <c r="L14" s="1239"/>
      <c r="M14" s="1239"/>
      <c r="N14" s="1239"/>
      <c r="O14" s="1239"/>
      <c r="P14" s="1239"/>
      <c r="Q14" s="1239"/>
      <c r="R14" s="1239"/>
      <c r="S14" s="1239"/>
      <c r="T14" s="1239"/>
      <c r="U14" s="1239"/>
      <c r="V14" s="1239"/>
      <c r="W14" s="1239"/>
      <c r="X14" s="1239"/>
      <c r="Y14" s="1239"/>
      <c r="Z14" s="1239"/>
      <c r="AA14" s="1240"/>
      <c r="AB14" s="1239" t="s">
        <v>36</v>
      </c>
      <c r="AC14" s="1239"/>
      <c r="AD14" s="1239"/>
      <c r="AE14" s="1239"/>
      <c r="AF14" s="1239"/>
      <c r="AG14" s="1239"/>
      <c r="AH14" s="1239"/>
      <c r="AI14" s="1239"/>
      <c r="AJ14" s="1239"/>
      <c r="AK14" s="1938"/>
    </row>
    <row r="15" spans="1:38" ht="21" customHeight="1" thickTop="1">
      <c r="A15" s="1979" t="s">
        <v>172</v>
      </c>
      <c r="B15" s="1982" t="s">
        <v>188</v>
      </c>
      <c r="C15" s="1983"/>
      <c r="D15" s="1984" t="s">
        <v>171</v>
      </c>
      <c r="E15" s="1985"/>
      <c r="F15" s="1985"/>
      <c r="G15" s="1985"/>
      <c r="H15" s="1985"/>
      <c r="I15" s="1985"/>
      <c r="J15" s="1985"/>
      <c r="K15" s="1985"/>
      <c r="L15" s="1985"/>
      <c r="M15" s="1985"/>
      <c r="N15" s="1985"/>
      <c r="O15" s="1985"/>
      <c r="P15" s="1985"/>
      <c r="Q15" s="1985"/>
      <c r="R15" s="1985"/>
      <c r="S15" s="1985"/>
      <c r="T15" s="1985"/>
      <c r="U15" s="1985"/>
      <c r="V15" s="1985"/>
      <c r="W15" s="1985"/>
      <c r="X15" s="1985"/>
      <c r="Y15" s="1985"/>
      <c r="Z15" s="1985"/>
      <c r="AA15" s="1986"/>
      <c r="AB15" s="444"/>
      <c r="AC15" s="1987"/>
      <c r="AD15" s="1987"/>
      <c r="AE15" s="1987"/>
      <c r="AF15" s="1987"/>
      <c r="AG15" s="1987"/>
      <c r="AH15" s="1987"/>
      <c r="AI15" s="1987"/>
      <c r="AJ15" s="1987"/>
      <c r="AK15" s="469"/>
    </row>
    <row r="16" spans="1:38" ht="15" customHeight="1">
      <c r="A16" s="1980"/>
      <c r="B16" s="1988" t="s">
        <v>641</v>
      </c>
      <c r="C16" s="1989"/>
      <c r="D16" s="1989"/>
      <c r="E16" s="1989"/>
      <c r="F16" s="1989"/>
      <c r="G16" s="1989"/>
      <c r="H16" s="1989"/>
      <c r="I16" s="1989"/>
      <c r="J16" s="424" t="s">
        <v>189</v>
      </c>
      <c r="K16" s="1989" t="s">
        <v>530</v>
      </c>
      <c r="L16" s="1989"/>
      <c r="M16" s="1989"/>
      <c r="N16" s="1989"/>
      <c r="O16" s="1989"/>
      <c r="P16" s="1989"/>
      <c r="Q16" s="1989"/>
      <c r="R16" s="425" t="s">
        <v>190</v>
      </c>
      <c r="S16" s="1989" t="s">
        <v>642</v>
      </c>
      <c r="T16" s="1989"/>
      <c r="U16" s="1989"/>
      <c r="V16" s="1989"/>
      <c r="W16" s="1989"/>
      <c r="X16" s="1989"/>
      <c r="Y16" s="1989"/>
      <c r="Z16" s="426"/>
      <c r="AA16" s="427"/>
      <c r="AB16" s="428"/>
      <c r="AC16" s="1994">
        <f>C17+L17-T17</f>
        <v>0</v>
      </c>
      <c r="AD16" s="1994"/>
      <c r="AE16" s="1994"/>
      <c r="AF16" s="1994"/>
      <c r="AG16" s="1994"/>
      <c r="AH16" s="1994"/>
      <c r="AI16" s="1994"/>
      <c r="AJ16" s="1994"/>
      <c r="AK16" s="1964" t="s">
        <v>60</v>
      </c>
    </row>
    <row r="17" spans="1:38" ht="21" customHeight="1">
      <c r="A17" s="1980"/>
      <c r="B17" s="429" t="s">
        <v>191</v>
      </c>
      <c r="C17" s="1966">
        <f>【入力シートⅠ】基礎数値!F25</f>
        <v>0</v>
      </c>
      <c r="D17" s="1966"/>
      <c r="E17" s="1966"/>
      <c r="F17" s="1966"/>
      <c r="G17" s="1966"/>
      <c r="H17" s="430" t="s">
        <v>192</v>
      </c>
      <c r="I17" s="430" t="s">
        <v>193</v>
      </c>
      <c r="J17" s="431" t="s">
        <v>194</v>
      </c>
      <c r="K17" s="432" t="s">
        <v>106</v>
      </c>
      <c r="L17" s="1966">
        <f>【入力シートⅠ】基礎数値!F17</f>
        <v>0</v>
      </c>
      <c r="M17" s="1966"/>
      <c r="N17" s="1966"/>
      <c r="O17" s="1966"/>
      <c r="P17" s="432" t="s">
        <v>60</v>
      </c>
      <c r="Q17" s="432" t="s">
        <v>114</v>
      </c>
      <c r="R17" s="433" t="s">
        <v>190</v>
      </c>
      <c r="S17" s="432" t="s">
        <v>191</v>
      </c>
      <c r="T17" s="1966">
        <f>【入力シートⅠ】基礎数値!F22</f>
        <v>0</v>
      </c>
      <c r="U17" s="1966"/>
      <c r="V17" s="1966"/>
      <c r="W17" s="1966"/>
      <c r="X17" s="432" t="s">
        <v>60</v>
      </c>
      <c r="Y17" s="432" t="s">
        <v>193</v>
      </c>
      <c r="Z17" s="433"/>
      <c r="AA17" s="434"/>
      <c r="AB17" s="435"/>
      <c r="AC17" s="1995"/>
      <c r="AD17" s="1995"/>
      <c r="AE17" s="1995"/>
      <c r="AF17" s="1995"/>
      <c r="AG17" s="1995"/>
      <c r="AH17" s="1995"/>
      <c r="AI17" s="1995"/>
      <c r="AJ17" s="1995"/>
      <c r="AK17" s="1965"/>
    </row>
    <row r="18" spans="1:38" ht="21" customHeight="1">
      <c r="A18" s="1980"/>
      <c r="B18" s="1975" t="s">
        <v>195</v>
      </c>
      <c r="C18" s="1976"/>
      <c r="D18" s="1990" t="s">
        <v>196</v>
      </c>
      <c r="E18" s="1990"/>
      <c r="F18" s="1990"/>
      <c r="G18" s="1990"/>
      <c r="H18" s="1990"/>
      <c r="I18" s="1990"/>
      <c r="J18" s="1990"/>
      <c r="K18" s="1990"/>
      <c r="L18" s="1990"/>
      <c r="M18" s="1990"/>
      <c r="N18" s="1990"/>
      <c r="O18" s="1990"/>
      <c r="P18" s="1990"/>
      <c r="Q18" s="1990"/>
      <c r="R18" s="1990"/>
      <c r="S18" s="1990"/>
      <c r="T18" s="1990"/>
      <c r="U18" s="1990"/>
      <c r="V18" s="1990"/>
      <c r="W18" s="1990"/>
      <c r="X18" s="1990"/>
      <c r="Y18" s="1990"/>
      <c r="Z18" s="1990"/>
      <c r="AA18" s="1991"/>
      <c r="AB18" s="285"/>
      <c r="AC18" s="482"/>
      <c r="AD18" s="482"/>
      <c r="AE18" s="482"/>
      <c r="AF18" s="482"/>
      <c r="AG18" s="482"/>
      <c r="AH18" s="482"/>
      <c r="AI18" s="482"/>
      <c r="AJ18" s="483"/>
      <c r="AK18" s="437"/>
    </row>
    <row r="19" spans="1:38" ht="15" customHeight="1">
      <c r="A19" s="1980"/>
      <c r="B19" s="1992" t="s">
        <v>384</v>
      </c>
      <c r="C19" s="1993"/>
      <c r="D19" s="1993"/>
      <c r="E19" s="1993"/>
      <c r="F19" s="1993"/>
      <c r="G19" s="1993"/>
      <c r="H19" s="1993"/>
      <c r="I19" s="1993"/>
      <c r="J19" s="438" t="s">
        <v>197</v>
      </c>
      <c r="K19" s="1993" t="s">
        <v>112</v>
      </c>
      <c r="L19" s="1993"/>
      <c r="M19" s="1993"/>
      <c r="N19" s="1993"/>
      <c r="O19" s="1993"/>
      <c r="P19" s="1993"/>
      <c r="Q19" s="1993"/>
      <c r="R19" s="438" t="s">
        <v>198</v>
      </c>
      <c r="S19" s="1993" t="s">
        <v>123</v>
      </c>
      <c r="T19" s="1993"/>
      <c r="U19" s="1993"/>
      <c r="V19" s="1993"/>
      <c r="W19" s="1993"/>
      <c r="X19" s="1993"/>
      <c r="Y19" s="1993"/>
      <c r="Z19" s="484"/>
      <c r="AA19" s="440"/>
      <c r="AB19" s="428"/>
      <c r="AC19" s="1994">
        <f>C20-L20-T20</f>
        <v>0</v>
      </c>
      <c r="AD19" s="1994"/>
      <c r="AE19" s="1994"/>
      <c r="AF19" s="1994"/>
      <c r="AG19" s="1994"/>
      <c r="AH19" s="1994"/>
      <c r="AI19" s="1994"/>
      <c r="AJ19" s="1994"/>
      <c r="AK19" s="1964" t="s">
        <v>60</v>
      </c>
    </row>
    <row r="20" spans="1:38" ht="21" customHeight="1">
      <c r="A20" s="1980"/>
      <c r="B20" s="441" t="s">
        <v>199</v>
      </c>
      <c r="C20" s="1966">
        <f>【入力シートⅠ】基礎数値!F18</f>
        <v>0</v>
      </c>
      <c r="D20" s="1966"/>
      <c r="E20" s="1966"/>
      <c r="F20" s="1966"/>
      <c r="G20" s="1966"/>
      <c r="H20" s="442" t="s">
        <v>60</v>
      </c>
      <c r="I20" s="442" t="s">
        <v>200</v>
      </c>
      <c r="J20" s="443" t="s">
        <v>197</v>
      </c>
      <c r="K20" s="442" t="s">
        <v>199</v>
      </c>
      <c r="L20" s="1966">
        <f>【入力シートⅠ】基礎数値!F14</f>
        <v>0</v>
      </c>
      <c r="M20" s="1966"/>
      <c r="N20" s="1966"/>
      <c r="O20" s="1966"/>
      <c r="P20" s="442" t="s">
        <v>60</v>
      </c>
      <c r="Q20" s="442" t="s">
        <v>200</v>
      </c>
      <c r="R20" s="443" t="s">
        <v>197</v>
      </c>
      <c r="S20" s="442" t="s">
        <v>199</v>
      </c>
      <c r="T20" s="1966">
        <f>【入力シートⅠ】基礎数値!F15</f>
        <v>0</v>
      </c>
      <c r="U20" s="1966"/>
      <c r="V20" s="1966"/>
      <c r="W20" s="1966"/>
      <c r="X20" s="442" t="s">
        <v>60</v>
      </c>
      <c r="Y20" s="442" t="s">
        <v>200</v>
      </c>
      <c r="Z20" s="1973" t="s">
        <v>201</v>
      </c>
      <c r="AA20" s="1974"/>
      <c r="AB20" s="444"/>
      <c r="AC20" s="1995"/>
      <c r="AD20" s="1995"/>
      <c r="AE20" s="1995"/>
      <c r="AF20" s="1995"/>
      <c r="AG20" s="1995"/>
      <c r="AH20" s="1995"/>
      <c r="AI20" s="1995"/>
      <c r="AJ20" s="1995"/>
      <c r="AK20" s="1965"/>
    </row>
    <row r="21" spans="1:38" ht="21" customHeight="1">
      <c r="A21" s="1980"/>
      <c r="B21" s="1975" t="s">
        <v>202</v>
      </c>
      <c r="C21" s="1976"/>
      <c r="D21" s="1977" t="s">
        <v>149</v>
      </c>
      <c r="E21" s="1977"/>
      <c r="F21" s="1977"/>
      <c r="G21" s="1977"/>
      <c r="H21" s="1977"/>
      <c r="I21" s="1977"/>
      <c r="J21" s="1977"/>
      <c r="K21" s="1977"/>
      <c r="L21" s="1977"/>
      <c r="M21" s="1977"/>
      <c r="N21" s="1977"/>
      <c r="O21" s="1977"/>
      <c r="P21" s="1977"/>
      <c r="Q21" s="1977"/>
      <c r="R21" s="1977"/>
      <c r="S21" s="1977"/>
      <c r="T21" s="1977"/>
      <c r="U21" s="1977"/>
      <c r="V21" s="1977"/>
      <c r="W21" s="1977"/>
      <c r="X21" s="1977"/>
      <c r="Y21" s="1977"/>
      <c r="Z21" s="1977"/>
      <c r="AA21" s="1978"/>
      <c r="AB21" s="445"/>
      <c r="AC21" s="485"/>
      <c r="AD21" s="485"/>
      <c r="AE21" s="485"/>
      <c r="AF21" s="485"/>
      <c r="AG21" s="485"/>
      <c r="AH21" s="485"/>
      <c r="AI21" s="485"/>
      <c r="AJ21" s="486"/>
      <c r="AK21" s="447"/>
    </row>
    <row r="22" spans="1:38" ht="15" customHeight="1">
      <c r="A22" s="1980"/>
      <c r="B22" s="1996" t="s">
        <v>738</v>
      </c>
      <c r="C22" s="1997"/>
      <c r="D22" s="1997"/>
      <c r="E22" s="1997"/>
      <c r="F22" s="1997"/>
      <c r="G22" s="1997"/>
      <c r="H22" s="448"/>
      <c r="I22" s="448" t="s">
        <v>274</v>
      </c>
      <c r="J22" s="448"/>
      <c r="K22" s="448" t="s">
        <v>739</v>
      </c>
      <c r="L22" s="448"/>
      <c r="M22" s="448"/>
      <c r="N22" s="448"/>
      <c r="O22" s="448"/>
      <c r="P22" s="448"/>
      <c r="Q22" s="449" t="s">
        <v>197</v>
      </c>
      <c r="R22" s="449"/>
      <c r="S22" s="1998" t="s">
        <v>124</v>
      </c>
      <c r="T22" s="1998"/>
      <c r="U22" s="1998"/>
      <c r="V22" s="1998"/>
      <c r="W22" s="1998"/>
      <c r="X22" s="449"/>
      <c r="Y22" s="450"/>
      <c r="Z22" s="451"/>
      <c r="AA22" s="452"/>
      <c r="AB22" s="453"/>
      <c r="AC22" s="1967">
        <f>C23+K23-S23</f>
        <v>0</v>
      </c>
      <c r="AD22" s="1967"/>
      <c r="AE22" s="1967"/>
      <c r="AF22" s="1967"/>
      <c r="AG22" s="1967"/>
      <c r="AH22" s="1967"/>
      <c r="AI22" s="1967"/>
      <c r="AJ22" s="1967"/>
      <c r="AK22" s="1969" t="s">
        <v>60</v>
      </c>
    </row>
    <row r="23" spans="1:38" ht="21" customHeight="1">
      <c r="A23" s="1980"/>
      <c r="B23" s="454" t="s">
        <v>106</v>
      </c>
      <c r="C23" s="1999">
        <f>【入力シートⅠ】基礎数値!F24</f>
        <v>0</v>
      </c>
      <c r="D23" s="1999"/>
      <c r="E23" s="1999"/>
      <c r="F23" s="1999"/>
      <c r="G23" s="455" t="s">
        <v>60</v>
      </c>
      <c r="H23" s="455" t="s">
        <v>114</v>
      </c>
      <c r="I23" s="456" t="s">
        <v>274</v>
      </c>
      <c r="J23" s="455" t="s">
        <v>106</v>
      </c>
      <c r="K23" s="1999">
        <f>【入力シートⅠ】基礎数値!F20</f>
        <v>0</v>
      </c>
      <c r="L23" s="1999"/>
      <c r="M23" s="1999"/>
      <c r="N23" s="1999"/>
      <c r="O23" s="455" t="s">
        <v>60</v>
      </c>
      <c r="P23" s="455" t="s">
        <v>114</v>
      </c>
      <c r="Q23" s="457" t="s">
        <v>197</v>
      </c>
      <c r="R23" s="430" t="s">
        <v>106</v>
      </c>
      <c r="S23" s="1966">
        <f>【入力シートⅠ】基礎数値!F12+【入力シートⅠ】基礎数値!F23</f>
        <v>0</v>
      </c>
      <c r="T23" s="1966"/>
      <c r="U23" s="1966"/>
      <c r="V23" s="1966"/>
      <c r="W23" s="1966"/>
      <c r="X23" s="430" t="s">
        <v>60</v>
      </c>
      <c r="Y23" s="430" t="s">
        <v>114</v>
      </c>
      <c r="Z23" s="1971" t="s">
        <v>201</v>
      </c>
      <c r="AA23" s="1972"/>
      <c r="AB23" s="458"/>
      <c r="AC23" s="1968"/>
      <c r="AD23" s="1968"/>
      <c r="AE23" s="1968"/>
      <c r="AF23" s="1968"/>
      <c r="AG23" s="1968"/>
      <c r="AH23" s="1968"/>
      <c r="AI23" s="1968"/>
      <c r="AJ23" s="1968"/>
      <c r="AK23" s="1970"/>
    </row>
    <row r="24" spans="1:38" ht="36" customHeight="1">
      <c r="A24" s="1980"/>
      <c r="B24" s="1954" t="s">
        <v>203</v>
      </c>
      <c r="C24" s="1955"/>
      <c r="D24" s="1956" t="s">
        <v>103</v>
      </c>
      <c r="E24" s="1957"/>
      <c r="F24" s="1957"/>
      <c r="G24" s="1957"/>
      <c r="H24" s="1957"/>
      <c r="I24" s="1957"/>
      <c r="J24" s="1957"/>
      <c r="K24" s="1957"/>
      <c r="L24" s="1957"/>
      <c r="M24" s="1957"/>
      <c r="N24" s="1957"/>
      <c r="O24" s="1957"/>
      <c r="P24" s="1957"/>
      <c r="Q24" s="1957"/>
      <c r="R24" s="1957"/>
      <c r="S24" s="1957"/>
      <c r="T24" s="1957"/>
      <c r="U24" s="1957"/>
      <c r="V24" s="1957"/>
      <c r="W24" s="1957"/>
      <c r="X24" s="1957"/>
      <c r="Y24" s="1957"/>
      <c r="Z24" s="1957"/>
      <c r="AA24" s="1958"/>
      <c r="AB24" s="458"/>
      <c r="AC24" s="1959">
        <f>+【入力シートⅠ】基礎数値!F33</f>
        <v>0</v>
      </c>
      <c r="AD24" s="1959"/>
      <c r="AE24" s="1959"/>
      <c r="AF24" s="1959"/>
      <c r="AG24" s="1959"/>
      <c r="AH24" s="1959"/>
      <c r="AI24" s="1959"/>
      <c r="AJ24" s="1959"/>
      <c r="AK24" s="487" t="s">
        <v>60</v>
      </c>
    </row>
    <row r="25" spans="1:38" ht="18" customHeight="1">
      <c r="A25" s="1980"/>
      <c r="B25" s="1946" t="s">
        <v>204</v>
      </c>
      <c r="C25" s="1947"/>
      <c r="D25" s="1950" t="s">
        <v>518</v>
      </c>
      <c r="E25" s="1950"/>
      <c r="F25" s="1950"/>
      <c r="G25" s="1950"/>
      <c r="H25" s="1950"/>
      <c r="I25" s="1950"/>
      <c r="J25" s="1950"/>
      <c r="K25" s="1950"/>
      <c r="L25" s="1950"/>
      <c r="M25" s="1950"/>
      <c r="N25" s="1950"/>
      <c r="O25" s="1950"/>
      <c r="P25" s="1950"/>
      <c r="Q25" s="1950"/>
      <c r="R25" s="1950"/>
      <c r="S25" s="1950"/>
      <c r="T25" s="1950"/>
      <c r="U25" s="1950"/>
      <c r="V25" s="1950"/>
      <c r="W25" s="1950"/>
      <c r="X25" s="1950"/>
      <c r="Y25" s="1950"/>
      <c r="Z25" s="1950"/>
      <c r="AA25" s="1951"/>
      <c r="AB25" s="445"/>
      <c r="AC25" s="1962">
        <f>【入力シートⅠ】基礎数値!F19</f>
        <v>0</v>
      </c>
      <c r="AD25" s="1962"/>
      <c r="AE25" s="1962"/>
      <c r="AF25" s="1962"/>
      <c r="AG25" s="1962"/>
      <c r="AH25" s="1962"/>
      <c r="AI25" s="1962"/>
      <c r="AJ25" s="1962"/>
      <c r="AK25" s="1942" t="s">
        <v>60</v>
      </c>
    </row>
    <row r="26" spans="1:38" ht="18" customHeight="1">
      <c r="A26" s="1980"/>
      <c r="B26" s="1960"/>
      <c r="C26" s="1961"/>
      <c r="D26" s="1944" t="s">
        <v>251</v>
      </c>
      <c r="E26" s="1944"/>
      <c r="F26" s="1944"/>
      <c r="G26" s="1944"/>
      <c r="H26" s="1944"/>
      <c r="I26" s="1944"/>
      <c r="J26" s="1944"/>
      <c r="K26" s="1944"/>
      <c r="L26" s="1944"/>
      <c r="M26" s="1944"/>
      <c r="N26" s="1944"/>
      <c r="O26" s="1944"/>
      <c r="P26" s="1944"/>
      <c r="Q26" s="1944"/>
      <c r="R26" s="1944"/>
      <c r="S26" s="1944"/>
      <c r="T26" s="1944"/>
      <c r="U26" s="1944"/>
      <c r="V26" s="1944"/>
      <c r="W26" s="1944"/>
      <c r="X26" s="1944"/>
      <c r="Y26" s="1944"/>
      <c r="Z26" s="1944"/>
      <c r="AA26" s="1945"/>
      <c r="AB26" s="459"/>
      <c r="AC26" s="1963"/>
      <c r="AD26" s="1963"/>
      <c r="AE26" s="1963"/>
      <c r="AF26" s="1963"/>
      <c r="AG26" s="1963"/>
      <c r="AH26" s="1963"/>
      <c r="AI26" s="1963"/>
      <c r="AJ26" s="1963"/>
      <c r="AK26" s="1943"/>
    </row>
    <row r="27" spans="1:38" ht="18" customHeight="1">
      <c r="A27" s="1980"/>
      <c r="B27" s="1946" t="s">
        <v>206</v>
      </c>
      <c r="C27" s="1947"/>
      <c r="D27" s="1950" t="s">
        <v>121</v>
      </c>
      <c r="E27" s="1950"/>
      <c r="F27" s="1950"/>
      <c r="G27" s="1950"/>
      <c r="H27" s="1950"/>
      <c r="I27" s="1950"/>
      <c r="J27" s="1950"/>
      <c r="K27" s="1950"/>
      <c r="L27" s="1950"/>
      <c r="M27" s="1950"/>
      <c r="N27" s="1950"/>
      <c r="O27" s="1950"/>
      <c r="P27" s="1950"/>
      <c r="Q27" s="1950"/>
      <c r="R27" s="1950"/>
      <c r="S27" s="1950"/>
      <c r="T27" s="1950"/>
      <c r="U27" s="1950"/>
      <c r="V27" s="1950"/>
      <c r="W27" s="1950"/>
      <c r="X27" s="1950"/>
      <c r="Y27" s="1950"/>
      <c r="Z27" s="1950"/>
      <c r="AA27" s="1951"/>
      <c r="AB27" s="445"/>
      <c r="AC27" s="1952"/>
      <c r="AD27" s="1952"/>
      <c r="AE27" s="1952"/>
      <c r="AF27" s="1952"/>
      <c r="AG27" s="1952"/>
      <c r="AH27" s="1952"/>
      <c r="AI27" s="1952"/>
      <c r="AJ27" s="1952"/>
      <c r="AK27" s="1953" t="s">
        <v>60</v>
      </c>
    </row>
    <row r="28" spans="1:38" ht="18" customHeight="1" thickBot="1">
      <c r="A28" s="1981"/>
      <c r="B28" s="1948"/>
      <c r="C28" s="1949"/>
      <c r="D28" s="1944" t="s">
        <v>251</v>
      </c>
      <c r="E28" s="1944"/>
      <c r="F28" s="1944"/>
      <c r="G28" s="1944"/>
      <c r="H28" s="1944"/>
      <c r="I28" s="1944"/>
      <c r="J28" s="1944"/>
      <c r="K28" s="1944"/>
      <c r="L28" s="1944"/>
      <c r="M28" s="1944"/>
      <c r="N28" s="1944"/>
      <c r="O28" s="1944"/>
      <c r="P28" s="1944"/>
      <c r="Q28" s="1944"/>
      <c r="R28" s="1944"/>
      <c r="S28" s="1944"/>
      <c r="T28" s="1944"/>
      <c r="U28" s="1944"/>
      <c r="V28" s="1944"/>
      <c r="W28" s="1944"/>
      <c r="X28" s="1944"/>
      <c r="Y28" s="1944"/>
      <c r="Z28" s="1944"/>
      <c r="AA28" s="1945"/>
      <c r="AB28" s="460"/>
      <c r="AC28" s="1952"/>
      <c r="AD28" s="1952"/>
      <c r="AE28" s="1952"/>
      <c r="AF28" s="1952"/>
      <c r="AG28" s="1952"/>
      <c r="AH28" s="1952"/>
      <c r="AI28" s="1952"/>
      <c r="AJ28" s="1952"/>
      <c r="AK28" s="1953"/>
    </row>
    <row r="29" spans="1:38" ht="36" customHeight="1" thickTop="1" thickBot="1">
      <c r="A29" s="468"/>
      <c r="B29" s="1931" t="s">
        <v>207</v>
      </c>
      <c r="C29" s="1932"/>
      <c r="D29" s="1933" t="s">
        <v>122</v>
      </c>
      <c r="E29" s="1933"/>
      <c r="F29" s="1933"/>
      <c r="G29" s="1933"/>
      <c r="H29" s="1933"/>
      <c r="I29" s="1933"/>
      <c r="J29" s="1933"/>
      <c r="K29" s="1933"/>
      <c r="L29" s="1933"/>
      <c r="M29" s="1933"/>
      <c r="N29" s="1933"/>
      <c r="O29" s="1933"/>
      <c r="P29" s="1933"/>
      <c r="Q29" s="1933"/>
      <c r="R29" s="1933"/>
      <c r="S29" s="1933"/>
      <c r="T29" s="1933"/>
      <c r="U29" s="1933"/>
      <c r="V29" s="1933"/>
      <c r="W29" s="1933"/>
      <c r="X29" s="1933"/>
      <c r="Y29" s="1933"/>
      <c r="Z29" s="1933"/>
      <c r="AA29" s="1934"/>
      <c r="AB29" s="462"/>
      <c r="AC29" s="1935">
        <f>AC16+AC19+AC22+AC24+AC25+AC27</f>
        <v>0</v>
      </c>
      <c r="AD29" s="1935"/>
      <c r="AE29" s="1935"/>
      <c r="AF29" s="1935"/>
      <c r="AG29" s="1935"/>
      <c r="AH29" s="1935"/>
      <c r="AI29" s="1935"/>
      <c r="AJ29" s="1935"/>
      <c r="AK29" s="463" t="s">
        <v>60</v>
      </c>
    </row>
    <row r="30" spans="1:38" ht="9" customHeight="1">
      <c r="A30" s="478"/>
      <c r="B30" s="1936"/>
      <c r="C30" s="1937"/>
      <c r="D30" s="1937"/>
      <c r="E30" s="1937"/>
      <c r="F30" s="1937"/>
      <c r="G30" s="1937"/>
      <c r="H30" s="1937"/>
      <c r="I30" s="1937"/>
      <c r="J30" s="1937"/>
      <c r="K30" s="1937"/>
      <c r="L30" s="1937"/>
      <c r="M30" s="1937"/>
      <c r="N30" s="1937"/>
      <c r="O30" s="1937"/>
      <c r="P30" s="1937"/>
      <c r="Q30" s="1937"/>
      <c r="R30" s="1937"/>
      <c r="S30" s="1937"/>
      <c r="T30" s="1937"/>
      <c r="U30" s="1937"/>
      <c r="V30" s="1937"/>
      <c r="W30" s="1937"/>
      <c r="X30" s="1937"/>
      <c r="Y30" s="1937"/>
      <c r="Z30" s="1937"/>
      <c r="AA30" s="1937"/>
      <c r="AB30" s="1937"/>
      <c r="AC30" s="1937"/>
      <c r="AD30" s="1937"/>
      <c r="AE30" s="1937"/>
      <c r="AF30" s="1937"/>
      <c r="AG30" s="1937"/>
      <c r="AH30" s="1937"/>
      <c r="AI30" s="1937"/>
      <c r="AJ30" s="1937"/>
      <c r="AK30" s="1937"/>
    </row>
    <row r="31" spans="1:38" ht="21" customHeight="1">
      <c r="A31" s="1392" t="s">
        <v>173</v>
      </c>
      <c r="B31" s="1392"/>
      <c r="C31" s="1392"/>
      <c r="D31" s="1392"/>
      <c r="E31" s="1392"/>
      <c r="F31" s="1392"/>
      <c r="G31" s="1392"/>
      <c r="H31" s="1392"/>
      <c r="I31" s="1392"/>
      <c r="J31" s="1392"/>
      <c r="K31" s="1392"/>
      <c r="L31" s="1392"/>
      <c r="M31" s="1392"/>
      <c r="N31" s="1392"/>
      <c r="O31" s="1392"/>
      <c r="P31" s="1392"/>
      <c r="Q31" s="1392"/>
      <c r="R31" s="1392"/>
      <c r="S31" s="1392"/>
      <c r="T31" s="1392"/>
      <c r="U31" s="1392"/>
      <c r="V31" s="1392"/>
      <c r="W31" s="1392"/>
      <c r="X31" s="1392"/>
      <c r="Y31" s="1392"/>
      <c r="Z31" s="1392"/>
      <c r="AA31" s="1392"/>
      <c r="AB31" s="1392"/>
      <c r="AC31" s="1392"/>
      <c r="AD31" s="1392"/>
      <c r="AE31" s="1392"/>
      <c r="AF31" s="1392"/>
      <c r="AG31" s="1392"/>
      <c r="AH31" s="1392"/>
      <c r="AI31" s="1392"/>
      <c r="AJ31" s="1392"/>
      <c r="AK31" s="1392"/>
      <c r="AL31" s="1392"/>
    </row>
    <row r="32" spans="1:38" ht="4.5" customHeight="1" thickBot="1">
      <c r="A32" s="285"/>
      <c r="B32" s="286"/>
      <c r="C32" s="286"/>
      <c r="D32" s="286"/>
      <c r="E32" s="286"/>
      <c r="F32" s="286"/>
      <c r="G32" s="286"/>
      <c r="H32" s="286"/>
      <c r="I32" s="287"/>
      <c r="J32" s="287"/>
      <c r="K32" s="287"/>
      <c r="L32" s="287"/>
      <c r="M32" s="288"/>
      <c r="N32" s="288"/>
      <c r="O32" s="288"/>
      <c r="P32" s="288"/>
      <c r="Q32" s="288"/>
      <c r="R32" s="288"/>
      <c r="S32" s="288"/>
      <c r="T32" s="288"/>
      <c r="U32" s="288"/>
      <c r="V32" s="288"/>
      <c r="W32" s="288"/>
      <c r="X32" s="288"/>
      <c r="Y32" s="288"/>
      <c r="Z32" s="288"/>
      <c r="AA32" s="288"/>
      <c r="AB32" s="289"/>
      <c r="AC32" s="289"/>
      <c r="AD32" s="289"/>
      <c r="AE32" s="289"/>
      <c r="AF32" s="289"/>
      <c r="AG32" s="289"/>
      <c r="AH32" s="289"/>
      <c r="AI32" s="289"/>
      <c r="AJ32" s="289"/>
      <c r="AK32" s="289"/>
      <c r="AL32" s="289"/>
    </row>
    <row r="33" spans="1:39" ht="21" customHeight="1" thickBot="1">
      <c r="A33" s="488"/>
      <c r="B33" s="1239" t="s">
        <v>35</v>
      </c>
      <c r="C33" s="1239"/>
      <c r="D33" s="1239"/>
      <c r="E33" s="1239"/>
      <c r="F33" s="1239"/>
      <c r="G33" s="1239"/>
      <c r="H33" s="1239"/>
      <c r="I33" s="1239"/>
      <c r="J33" s="1239"/>
      <c r="K33" s="1239"/>
      <c r="L33" s="1239"/>
      <c r="M33" s="1239"/>
      <c r="N33" s="1239"/>
      <c r="O33" s="1239"/>
      <c r="P33" s="1239"/>
      <c r="Q33" s="1239"/>
      <c r="R33" s="1239"/>
      <c r="S33" s="1239"/>
      <c r="T33" s="1239"/>
      <c r="U33" s="1239"/>
      <c r="V33" s="1239"/>
      <c r="W33" s="1239"/>
      <c r="X33" s="1239"/>
      <c r="Y33" s="1239"/>
      <c r="Z33" s="290"/>
      <c r="AA33" s="291"/>
      <c r="AB33" s="1239" t="s">
        <v>36</v>
      </c>
      <c r="AC33" s="1239"/>
      <c r="AD33" s="1239"/>
      <c r="AE33" s="1239"/>
      <c r="AF33" s="1239"/>
      <c r="AG33" s="1239"/>
      <c r="AH33" s="1239"/>
      <c r="AI33" s="1239"/>
      <c r="AJ33" s="1239"/>
      <c r="AK33" s="1938"/>
      <c r="AL33" s="289"/>
      <c r="AM33" s="289"/>
    </row>
    <row r="34" spans="1:39" ht="36" customHeight="1" thickTop="1">
      <c r="A34" s="489" t="s">
        <v>208</v>
      </c>
      <c r="B34" s="1939" t="s">
        <v>608</v>
      </c>
      <c r="C34" s="1940"/>
      <c r="D34" s="1940"/>
      <c r="E34" s="1940"/>
      <c r="F34" s="1940"/>
      <c r="G34" s="1940"/>
      <c r="H34" s="1940"/>
      <c r="I34" s="1940"/>
      <c r="J34" s="1940"/>
      <c r="K34" s="1940"/>
      <c r="L34" s="1940"/>
      <c r="M34" s="1940"/>
      <c r="N34" s="1940"/>
      <c r="O34" s="1940"/>
      <c r="P34" s="1940"/>
      <c r="Q34" s="1940"/>
      <c r="R34" s="1940"/>
      <c r="S34" s="1940"/>
      <c r="T34" s="1940"/>
      <c r="U34" s="1940"/>
      <c r="V34" s="1940"/>
      <c r="W34" s="1940"/>
      <c r="X34" s="1940"/>
      <c r="Y34" s="1940"/>
      <c r="Z34" s="1940"/>
      <c r="AA34" s="1941"/>
      <c r="AB34" s="490"/>
      <c r="AC34" s="1926">
        <f>IF(【入力シートⅠ】基礎数値!F34&lt;0,-【入力シートⅠ】基礎数値!F34,0)</f>
        <v>0</v>
      </c>
      <c r="AD34" s="1926"/>
      <c r="AE34" s="1926"/>
      <c r="AF34" s="1926"/>
      <c r="AG34" s="1926"/>
      <c r="AH34" s="1926"/>
      <c r="AI34" s="1926"/>
      <c r="AJ34" s="1926"/>
      <c r="AK34" s="491" t="s">
        <v>60</v>
      </c>
      <c r="AL34" s="289"/>
      <c r="AM34" s="289"/>
    </row>
    <row r="35" spans="1:39" ht="36" customHeight="1">
      <c r="A35" s="492" t="s">
        <v>209</v>
      </c>
      <c r="B35" s="1927" t="s">
        <v>631</v>
      </c>
      <c r="C35" s="1927"/>
      <c r="D35" s="1927"/>
      <c r="E35" s="1927"/>
      <c r="F35" s="1927"/>
      <c r="G35" s="1927"/>
      <c r="H35" s="1927"/>
      <c r="I35" s="1927"/>
      <c r="J35" s="1927"/>
      <c r="K35" s="1927"/>
      <c r="L35" s="1927"/>
      <c r="M35" s="1927"/>
      <c r="N35" s="1927"/>
      <c r="O35" s="1927"/>
      <c r="P35" s="1927"/>
      <c r="Q35" s="1927"/>
      <c r="R35" s="1927"/>
      <c r="S35" s="1927"/>
      <c r="T35" s="1927"/>
      <c r="U35" s="1927"/>
      <c r="V35" s="1927"/>
      <c r="W35" s="1927"/>
      <c r="X35" s="1927"/>
      <c r="Y35" s="1927"/>
      <c r="Z35" s="301"/>
      <c r="AA35" s="302"/>
      <c r="AB35" s="493"/>
      <c r="AC35" s="1928">
        <f>+【入力シートⅠ】基礎数値!F67</f>
        <v>0</v>
      </c>
      <c r="AD35" s="1928"/>
      <c r="AE35" s="1928"/>
      <c r="AF35" s="1928"/>
      <c r="AG35" s="1928"/>
      <c r="AH35" s="1928"/>
      <c r="AI35" s="1928"/>
      <c r="AJ35" s="1928"/>
      <c r="AK35" s="494" t="s">
        <v>60</v>
      </c>
      <c r="AL35" s="289"/>
      <c r="AM35" s="289"/>
    </row>
    <row r="36" spans="1:39" ht="36" customHeight="1" thickBot="1">
      <c r="A36" s="495" t="s">
        <v>202</v>
      </c>
      <c r="B36" s="1929" t="s">
        <v>210</v>
      </c>
      <c r="C36" s="1929"/>
      <c r="D36" s="1929"/>
      <c r="E36" s="1929"/>
      <c r="F36" s="1929"/>
      <c r="G36" s="1929"/>
      <c r="H36" s="1929"/>
      <c r="I36" s="1929"/>
      <c r="J36" s="1929"/>
      <c r="K36" s="1929"/>
      <c r="L36" s="1929"/>
      <c r="M36" s="1929"/>
      <c r="N36" s="1929"/>
      <c r="O36" s="1929"/>
      <c r="P36" s="1929"/>
      <c r="Q36" s="1929"/>
      <c r="R36" s="1929"/>
      <c r="S36" s="1929"/>
      <c r="T36" s="1929"/>
      <c r="U36" s="1929"/>
      <c r="V36" s="1929"/>
      <c r="W36" s="1929"/>
      <c r="X36" s="1929"/>
      <c r="Y36" s="1929"/>
      <c r="Z36" s="303"/>
      <c r="AA36" s="304"/>
      <c r="AB36" s="305"/>
      <c r="AC36" s="1930">
        <f>AC35*0.03</f>
        <v>0</v>
      </c>
      <c r="AD36" s="1930"/>
      <c r="AE36" s="1930"/>
      <c r="AF36" s="1930"/>
      <c r="AG36" s="1930"/>
      <c r="AH36" s="1930"/>
      <c r="AI36" s="1930"/>
      <c r="AJ36" s="1930"/>
      <c r="AK36" s="306" t="s">
        <v>60</v>
      </c>
      <c r="AL36" s="289"/>
      <c r="AM36" s="289"/>
    </row>
    <row r="37" spans="1:39" ht="9" customHeight="1">
      <c r="A37" s="289"/>
      <c r="B37" s="289"/>
      <c r="C37" s="289"/>
      <c r="D37" s="289"/>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89"/>
    </row>
    <row r="38" spans="1:39" ht="21" customHeight="1">
      <c r="A38" s="1392" t="s">
        <v>37</v>
      </c>
      <c r="B38" s="1392"/>
      <c r="C38" s="1392"/>
      <c r="D38" s="1392"/>
      <c r="E38" s="1392"/>
      <c r="F38" s="1392"/>
      <c r="G38" s="1392"/>
      <c r="H38" s="1392"/>
      <c r="I38" s="1392"/>
      <c r="J38" s="1392"/>
      <c r="K38" s="1392"/>
      <c r="L38" s="1392"/>
      <c r="M38" s="1392"/>
      <c r="N38" s="1392"/>
      <c r="O38" s="1392"/>
      <c r="P38" s="1392"/>
      <c r="Q38" s="1392"/>
      <c r="R38" s="1392"/>
      <c r="S38" s="1392"/>
      <c r="T38" s="1392"/>
      <c r="U38" s="1392"/>
      <c r="V38" s="1392"/>
      <c r="W38" s="1392"/>
      <c r="X38" s="1392"/>
      <c r="Y38" s="1392"/>
      <c r="Z38" s="1392"/>
      <c r="AA38" s="1392"/>
      <c r="AB38" s="1392"/>
      <c r="AC38" s="1392"/>
      <c r="AD38" s="1392"/>
      <c r="AE38" s="1392"/>
      <c r="AF38" s="1392"/>
      <c r="AG38" s="1392"/>
      <c r="AH38" s="1392"/>
      <c r="AI38" s="1392"/>
      <c r="AJ38" s="1392"/>
      <c r="AK38" s="1392"/>
      <c r="AL38" s="1392"/>
    </row>
    <row r="39" spans="1:39" ht="4.5" customHeight="1" thickBot="1">
      <c r="A39" s="285"/>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89"/>
      <c r="AL39" s="289"/>
    </row>
    <row r="40" spans="1:39" ht="23.25" customHeight="1">
      <c r="A40" s="1882" t="s">
        <v>174</v>
      </c>
      <c r="B40" s="1896" t="s">
        <v>38</v>
      </c>
      <c r="C40" s="1895"/>
      <c r="D40" s="1895"/>
      <c r="E40" s="1895"/>
      <c r="F40" s="1895"/>
      <c r="G40" s="1895"/>
      <c r="H40" s="1895"/>
      <c r="I40" s="1895"/>
      <c r="J40" s="1895"/>
      <c r="K40" s="1895"/>
      <c r="L40" s="1895"/>
      <c r="M40" s="1895"/>
      <c r="N40" s="1895"/>
      <c r="O40" s="1896" t="s">
        <v>39</v>
      </c>
      <c r="P40" s="1387"/>
      <c r="Q40" s="1387"/>
      <c r="R40" s="1387"/>
      <c r="S40" s="1387"/>
      <c r="T40" s="1387"/>
      <c r="U40" s="1387"/>
      <c r="V40" s="1387"/>
      <c r="W40" s="1387"/>
      <c r="X40" s="1387"/>
      <c r="Y40" s="1387"/>
      <c r="Z40" s="1388"/>
      <c r="AA40" s="1901" t="s">
        <v>573</v>
      </c>
      <c r="AB40" s="1902"/>
      <c r="AC40" s="1387" t="s">
        <v>40</v>
      </c>
      <c r="AD40" s="1387"/>
      <c r="AE40" s="1387"/>
      <c r="AF40" s="1387"/>
      <c r="AG40" s="1387"/>
      <c r="AH40" s="1387"/>
      <c r="AI40" s="1387"/>
      <c r="AJ40" s="1387"/>
      <c r="AK40" s="1903"/>
    </row>
    <row r="41" spans="1:39" ht="20.25" customHeight="1">
      <c r="A41" s="1883"/>
      <c r="B41" s="1899" t="s">
        <v>211</v>
      </c>
      <c r="C41" s="1898"/>
      <c r="D41" s="1898"/>
      <c r="E41" s="1898"/>
      <c r="F41" s="1898"/>
      <c r="G41" s="1898"/>
      <c r="H41" s="1898"/>
      <c r="I41" s="1898"/>
      <c r="J41" s="1898"/>
      <c r="K41" s="1898"/>
      <c r="L41" s="1898"/>
      <c r="M41" s="1898"/>
      <c r="N41" s="1898"/>
      <c r="O41" s="1899" t="s">
        <v>180</v>
      </c>
      <c r="P41" s="1898"/>
      <c r="Q41" s="1898"/>
      <c r="R41" s="1898"/>
      <c r="S41" s="1898"/>
      <c r="T41" s="1898"/>
      <c r="U41" s="1898"/>
      <c r="V41" s="1898"/>
      <c r="W41" s="1898"/>
      <c r="X41" s="1898"/>
      <c r="Y41" s="1898"/>
      <c r="Z41" s="1900"/>
      <c r="AA41" s="1922" t="str">
        <f>IF(C42&gt;=P42,"OK","超過")</f>
        <v>OK</v>
      </c>
      <c r="AB41" s="1923"/>
      <c r="AC41" s="1908" t="s">
        <v>733</v>
      </c>
      <c r="AD41" s="1908"/>
      <c r="AE41" s="1908"/>
      <c r="AF41" s="1908"/>
      <c r="AG41" s="1908"/>
      <c r="AH41" s="1908"/>
      <c r="AI41" s="1908"/>
      <c r="AJ41" s="1908"/>
      <c r="AK41" s="1909"/>
    </row>
    <row r="42" spans="1:39" ht="21" customHeight="1">
      <c r="A42" s="1883"/>
      <c r="B42" s="496"/>
      <c r="C42" s="1886">
        <f>AC7</f>
        <v>0</v>
      </c>
      <c r="D42" s="1887"/>
      <c r="E42" s="1887"/>
      <c r="F42" s="1887"/>
      <c r="G42" s="1887"/>
      <c r="H42" s="1887"/>
      <c r="I42" s="1887"/>
      <c r="J42" s="1887"/>
      <c r="K42" s="1887"/>
      <c r="L42" s="1887"/>
      <c r="M42" s="1887"/>
      <c r="N42" s="314" t="s">
        <v>60</v>
      </c>
      <c r="O42" s="309"/>
      <c r="P42" s="1888">
        <f>AC29</f>
        <v>0</v>
      </c>
      <c r="Q42" s="1888"/>
      <c r="R42" s="1888"/>
      <c r="S42" s="1888"/>
      <c r="T42" s="1888"/>
      <c r="U42" s="1888"/>
      <c r="V42" s="1888"/>
      <c r="W42" s="1888"/>
      <c r="X42" s="1888"/>
      <c r="Y42" s="1888"/>
      <c r="Z42" s="310" t="s">
        <v>60</v>
      </c>
      <c r="AA42" s="1924"/>
      <c r="AB42" s="1925"/>
      <c r="AC42" s="1910"/>
      <c r="AD42" s="1910"/>
      <c r="AE42" s="1910"/>
      <c r="AF42" s="1910"/>
      <c r="AG42" s="1910"/>
      <c r="AH42" s="1910"/>
      <c r="AI42" s="1910"/>
      <c r="AJ42" s="1910"/>
      <c r="AK42" s="1911"/>
    </row>
    <row r="43" spans="1:39" ht="20.25" customHeight="1">
      <c r="A43" s="1883"/>
      <c r="B43" s="1392" t="s">
        <v>645</v>
      </c>
      <c r="C43" s="1392"/>
      <c r="D43" s="1392"/>
      <c r="E43" s="1392"/>
      <c r="F43" s="1392"/>
      <c r="G43" s="1392"/>
      <c r="H43" s="1392"/>
      <c r="I43" s="1392"/>
      <c r="J43" s="1392"/>
      <c r="K43" s="1392"/>
      <c r="L43" s="1392"/>
      <c r="M43" s="1392"/>
      <c r="N43" s="1392"/>
      <c r="O43" s="1392"/>
      <c r="P43" s="1392"/>
      <c r="Q43" s="1392"/>
      <c r="R43" s="1392"/>
      <c r="S43" s="1392"/>
      <c r="T43" s="1392"/>
      <c r="U43" s="1392"/>
      <c r="V43" s="1392"/>
      <c r="W43" s="1392"/>
      <c r="X43" s="1392"/>
      <c r="Y43" s="1392"/>
      <c r="Z43" s="1392"/>
      <c r="AA43" s="1392"/>
      <c r="AB43" s="1392"/>
      <c r="AC43" s="1392"/>
      <c r="AD43" s="1392"/>
      <c r="AE43" s="1392"/>
      <c r="AF43" s="1392"/>
      <c r="AG43" s="1392"/>
      <c r="AH43" s="1392"/>
      <c r="AI43" s="1392"/>
      <c r="AJ43" s="1392"/>
      <c r="AK43" s="1918"/>
    </row>
    <row r="44" spans="1:39" ht="3.75" customHeight="1">
      <c r="A44" s="1883"/>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row>
    <row r="45" spans="1:39" ht="20.25" customHeight="1">
      <c r="A45" s="1883"/>
      <c r="B45" s="62" t="s">
        <v>113</v>
      </c>
      <c r="C45" s="1234" t="s">
        <v>57</v>
      </c>
      <c r="D45" s="1234"/>
      <c r="E45" s="1234"/>
      <c r="F45" s="1234"/>
      <c r="G45" s="1234"/>
      <c r="H45" s="1234"/>
      <c r="I45" s="1234"/>
      <c r="J45" s="1234"/>
      <c r="K45" s="1234"/>
      <c r="L45" s="1234"/>
      <c r="M45" s="1234"/>
      <c r="N45" s="1234"/>
      <c r="O45" s="1919" t="s">
        <v>58</v>
      </c>
      <c r="P45" s="1919"/>
      <c r="Q45" s="1919"/>
      <c r="R45" s="1919"/>
      <c r="S45" s="1919"/>
      <c r="T45" s="1920"/>
      <c r="U45" s="1920"/>
      <c r="V45" s="1920"/>
      <c r="W45" s="1920"/>
      <c r="X45" s="1920"/>
      <c r="Y45" s="1920"/>
      <c r="Z45" s="314" t="s">
        <v>60</v>
      </c>
      <c r="AA45" s="285"/>
      <c r="AB45" s="285"/>
      <c r="AC45" s="285"/>
      <c r="AD45" s="285"/>
      <c r="AE45" s="285"/>
      <c r="AF45" s="285"/>
      <c r="AG45" s="285"/>
      <c r="AH45" s="285"/>
      <c r="AI45" s="285"/>
      <c r="AJ45" s="285"/>
      <c r="AK45" s="315"/>
    </row>
    <row r="46" spans="1:39" ht="20.25" customHeight="1">
      <c r="A46" s="1883"/>
      <c r="B46" s="62" t="s">
        <v>113</v>
      </c>
      <c r="C46" s="313" t="s">
        <v>43</v>
      </c>
      <c r="D46" s="313"/>
      <c r="E46" s="313"/>
      <c r="F46" s="313"/>
      <c r="G46" s="313"/>
      <c r="H46" s="313"/>
      <c r="I46" s="313"/>
      <c r="J46" s="313"/>
      <c r="K46" s="313"/>
      <c r="L46" s="313"/>
      <c r="M46" s="313"/>
      <c r="N46" s="313"/>
      <c r="O46" s="1919" t="s">
        <v>42</v>
      </c>
      <c r="P46" s="1919"/>
      <c r="Q46" s="1919"/>
      <c r="R46" s="1919"/>
      <c r="S46" s="1919"/>
      <c r="T46" s="1921"/>
      <c r="U46" s="1921"/>
      <c r="V46" s="1921"/>
      <c r="W46" s="1921"/>
      <c r="X46" s="1921"/>
      <c r="Y46" s="1921"/>
      <c r="Z46" s="314" t="s">
        <v>60</v>
      </c>
      <c r="AA46" s="285"/>
      <c r="AB46" s="285"/>
      <c r="AC46" s="285"/>
      <c r="AD46" s="285"/>
      <c r="AE46" s="285"/>
      <c r="AF46" s="285"/>
      <c r="AG46" s="285"/>
      <c r="AH46" s="285"/>
      <c r="AI46" s="285"/>
      <c r="AJ46" s="285"/>
      <c r="AK46" s="315"/>
    </row>
    <row r="47" spans="1:39" ht="20.25" customHeight="1">
      <c r="A47" s="1883"/>
      <c r="B47" s="62" t="s">
        <v>113</v>
      </c>
      <c r="C47" s="1234" t="s">
        <v>69</v>
      </c>
      <c r="D47" s="1234"/>
      <c r="E47" s="1234"/>
      <c r="F47" s="1234"/>
      <c r="G47" s="1234"/>
      <c r="H47" s="1234"/>
      <c r="I47" s="1234"/>
      <c r="J47" s="1234"/>
      <c r="K47" s="1234"/>
      <c r="L47" s="1234"/>
      <c r="M47" s="1234"/>
      <c r="N47" s="1234"/>
      <c r="O47" s="1234"/>
      <c r="P47" s="1234"/>
      <c r="Q47" s="1234"/>
      <c r="R47" s="1234"/>
      <c r="S47" s="1234"/>
      <c r="T47" s="1234"/>
      <c r="U47" s="1234"/>
      <c r="V47" s="1234"/>
      <c r="W47" s="1234"/>
      <c r="X47" s="1234"/>
      <c r="Y47" s="1234"/>
      <c r="Z47" s="1234"/>
      <c r="AA47" s="1234"/>
      <c r="AB47" s="1234"/>
      <c r="AC47" s="1234"/>
      <c r="AD47" s="1234"/>
      <c r="AE47" s="1234"/>
      <c r="AF47" s="1234"/>
      <c r="AG47" s="1234"/>
      <c r="AH47" s="1234"/>
      <c r="AI47" s="1234"/>
      <c r="AJ47" s="1234"/>
      <c r="AK47" s="1892"/>
    </row>
    <row r="48" spans="1:39" ht="20.25" customHeight="1">
      <c r="A48" s="1883"/>
      <c r="B48" s="285"/>
      <c r="C48" s="316"/>
      <c r="D48" s="1893"/>
      <c r="E48" s="1893"/>
      <c r="F48" s="1893"/>
      <c r="G48" s="1893"/>
      <c r="H48" s="1893"/>
      <c r="I48" s="1893"/>
      <c r="J48" s="1893"/>
      <c r="K48" s="1893"/>
      <c r="L48" s="1893"/>
      <c r="M48" s="1893"/>
      <c r="N48" s="1893"/>
      <c r="O48" s="1893"/>
      <c r="P48" s="1893"/>
      <c r="Q48" s="1893"/>
      <c r="R48" s="1893"/>
      <c r="S48" s="1893"/>
      <c r="T48" s="1893"/>
      <c r="U48" s="1893"/>
      <c r="V48" s="1893"/>
      <c r="W48" s="1893"/>
      <c r="X48" s="1893"/>
      <c r="Y48" s="1893"/>
      <c r="Z48" s="1893"/>
      <c r="AA48" s="1893"/>
      <c r="AB48" s="1893"/>
      <c r="AC48" s="1893"/>
      <c r="AD48" s="1893"/>
      <c r="AE48" s="1893"/>
      <c r="AF48" s="1893"/>
      <c r="AG48" s="1893"/>
      <c r="AH48" s="1893"/>
      <c r="AI48" s="1893"/>
      <c r="AJ48" s="316"/>
      <c r="AK48" s="317"/>
    </row>
    <row r="49" spans="1:37" ht="20.25" customHeight="1">
      <c r="A49" s="1883"/>
      <c r="B49" s="285"/>
      <c r="C49" s="316"/>
      <c r="D49" s="1893"/>
      <c r="E49" s="1893"/>
      <c r="F49" s="1893"/>
      <c r="G49" s="1893"/>
      <c r="H49" s="1893"/>
      <c r="I49" s="1893"/>
      <c r="J49" s="1893"/>
      <c r="K49" s="1893"/>
      <c r="L49" s="1893"/>
      <c r="M49" s="1893"/>
      <c r="N49" s="1893"/>
      <c r="O49" s="1893"/>
      <c r="P49" s="1893"/>
      <c r="Q49" s="1893"/>
      <c r="R49" s="1893"/>
      <c r="S49" s="1893"/>
      <c r="T49" s="1893"/>
      <c r="U49" s="1893"/>
      <c r="V49" s="1893"/>
      <c r="W49" s="1893"/>
      <c r="X49" s="1893"/>
      <c r="Y49" s="1893"/>
      <c r="Z49" s="1893"/>
      <c r="AA49" s="1893"/>
      <c r="AB49" s="1893"/>
      <c r="AC49" s="1893"/>
      <c r="AD49" s="1893"/>
      <c r="AE49" s="1893"/>
      <c r="AF49" s="1893"/>
      <c r="AG49" s="1893"/>
      <c r="AH49" s="1893"/>
      <c r="AI49" s="1893"/>
      <c r="AJ49" s="316"/>
      <c r="AK49" s="317"/>
    </row>
    <row r="50" spans="1:37" ht="4.5" customHeight="1" thickBot="1">
      <c r="A50" s="1884"/>
      <c r="B50" s="497"/>
      <c r="C50" s="497"/>
      <c r="D50" s="1894"/>
      <c r="E50" s="1894"/>
      <c r="F50" s="1894"/>
      <c r="G50" s="1894"/>
      <c r="H50" s="1894"/>
      <c r="I50" s="1894"/>
      <c r="J50" s="1894"/>
      <c r="K50" s="1894"/>
      <c r="L50" s="1894"/>
      <c r="M50" s="1894"/>
      <c r="N50" s="1894"/>
      <c r="O50" s="1894"/>
      <c r="P50" s="1894"/>
      <c r="Q50" s="1894"/>
      <c r="R50" s="1894"/>
      <c r="S50" s="1894"/>
      <c r="T50" s="1894"/>
      <c r="U50" s="1894"/>
      <c r="V50" s="1894"/>
      <c r="W50" s="1894"/>
      <c r="X50" s="1894"/>
      <c r="Y50" s="1894"/>
      <c r="Z50" s="1894"/>
      <c r="AA50" s="1894"/>
      <c r="AB50" s="1894"/>
      <c r="AC50" s="1894"/>
      <c r="AD50" s="1894"/>
      <c r="AE50" s="1894"/>
      <c r="AF50" s="1894"/>
      <c r="AG50" s="1894"/>
      <c r="AH50" s="1894"/>
      <c r="AI50" s="1894"/>
      <c r="AJ50" s="498"/>
      <c r="AK50" s="499"/>
    </row>
    <row r="51" spans="1:37" ht="23.25" customHeight="1">
      <c r="A51" s="1882" t="s">
        <v>175</v>
      </c>
      <c r="B51" s="1387" t="s">
        <v>176</v>
      </c>
      <c r="C51" s="1895"/>
      <c r="D51" s="1895"/>
      <c r="E51" s="1895"/>
      <c r="F51" s="1895"/>
      <c r="G51" s="1895"/>
      <c r="H51" s="1895"/>
      <c r="I51" s="1895"/>
      <c r="J51" s="1895"/>
      <c r="K51" s="1895"/>
      <c r="L51" s="1895"/>
      <c r="M51" s="1895"/>
      <c r="N51" s="1895"/>
      <c r="O51" s="1896" t="s">
        <v>178</v>
      </c>
      <c r="P51" s="1387"/>
      <c r="Q51" s="1387"/>
      <c r="R51" s="1387"/>
      <c r="S51" s="1387"/>
      <c r="T51" s="1387"/>
      <c r="U51" s="1387"/>
      <c r="V51" s="1387"/>
      <c r="W51" s="1387"/>
      <c r="X51" s="1387"/>
      <c r="Y51" s="1387"/>
      <c r="Z51" s="1388"/>
      <c r="AA51" s="1901" t="s">
        <v>719</v>
      </c>
      <c r="AB51" s="1902"/>
      <c r="AC51" s="1387" t="s">
        <v>40</v>
      </c>
      <c r="AD51" s="1387"/>
      <c r="AE51" s="1387"/>
      <c r="AF51" s="1387"/>
      <c r="AG51" s="1387"/>
      <c r="AH51" s="1387"/>
      <c r="AI51" s="1387"/>
      <c r="AJ51" s="1387"/>
      <c r="AK51" s="1903"/>
    </row>
    <row r="52" spans="1:37" ht="20.25" customHeight="1">
      <c r="A52" s="1883"/>
      <c r="B52" s="1897" t="s">
        <v>177</v>
      </c>
      <c r="C52" s="1898"/>
      <c r="D52" s="1898"/>
      <c r="E52" s="1898"/>
      <c r="F52" s="1898"/>
      <c r="G52" s="1898"/>
      <c r="H52" s="1898"/>
      <c r="I52" s="1898"/>
      <c r="J52" s="1898"/>
      <c r="K52" s="1898"/>
      <c r="L52" s="1898"/>
      <c r="M52" s="1898"/>
      <c r="N52" s="1898"/>
      <c r="O52" s="1899" t="s">
        <v>179</v>
      </c>
      <c r="P52" s="1898"/>
      <c r="Q52" s="1898"/>
      <c r="R52" s="1898"/>
      <c r="S52" s="1898"/>
      <c r="T52" s="1898"/>
      <c r="U52" s="1898"/>
      <c r="V52" s="1898"/>
      <c r="W52" s="1898"/>
      <c r="X52" s="1898"/>
      <c r="Y52" s="1898"/>
      <c r="Z52" s="1900"/>
      <c r="AA52" s="1904" t="str">
        <f>IF(C53&gt;=P53,"省略可","必要")</f>
        <v>省略可</v>
      </c>
      <c r="AB52" s="1905"/>
      <c r="AC52" s="1908" t="s">
        <v>733</v>
      </c>
      <c r="AD52" s="1908"/>
      <c r="AE52" s="1908"/>
      <c r="AF52" s="1908"/>
      <c r="AG52" s="1908"/>
      <c r="AH52" s="1908"/>
      <c r="AI52" s="1908"/>
      <c r="AJ52" s="1908"/>
      <c r="AK52" s="1909"/>
    </row>
    <row r="53" spans="1:37" ht="21" customHeight="1">
      <c r="A53" s="1883"/>
      <c r="B53" s="307"/>
      <c r="C53" s="1886">
        <f>AC36</f>
        <v>0</v>
      </c>
      <c r="D53" s="1887"/>
      <c r="E53" s="1887"/>
      <c r="F53" s="1887"/>
      <c r="G53" s="1887"/>
      <c r="H53" s="1887"/>
      <c r="I53" s="1887"/>
      <c r="J53" s="1887"/>
      <c r="K53" s="1887"/>
      <c r="L53" s="1887"/>
      <c r="M53" s="1887"/>
      <c r="N53" s="314" t="s">
        <v>60</v>
      </c>
      <c r="O53" s="309"/>
      <c r="P53" s="1888">
        <f>AC34</f>
        <v>0</v>
      </c>
      <c r="Q53" s="1888"/>
      <c r="R53" s="1888"/>
      <c r="S53" s="1888"/>
      <c r="T53" s="1888"/>
      <c r="U53" s="1888"/>
      <c r="V53" s="1888"/>
      <c r="W53" s="1888"/>
      <c r="X53" s="1888"/>
      <c r="Y53" s="1888"/>
      <c r="Z53" s="310" t="s">
        <v>60</v>
      </c>
      <c r="AA53" s="1906"/>
      <c r="AB53" s="1907"/>
      <c r="AC53" s="1910"/>
      <c r="AD53" s="1910"/>
      <c r="AE53" s="1910"/>
      <c r="AF53" s="1910"/>
      <c r="AG53" s="1910"/>
      <c r="AH53" s="1910"/>
      <c r="AI53" s="1910"/>
      <c r="AJ53" s="1910"/>
      <c r="AK53" s="1911"/>
    </row>
    <row r="54" spans="1:37" ht="21" customHeight="1">
      <c r="A54" s="1883"/>
      <c r="B54" s="1889" t="s">
        <v>731</v>
      </c>
      <c r="C54" s="1890"/>
      <c r="D54" s="1890"/>
      <c r="E54" s="1890"/>
      <c r="F54" s="1890"/>
      <c r="G54" s="1890"/>
      <c r="H54" s="1890"/>
      <c r="I54" s="1890"/>
      <c r="J54" s="1890"/>
      <c r="K54" s="1890"/>
      <c r="L54" s="1890"/>
      <c r="M54" s="1890"/>
      <c r="N54" s="1890"/>
      <c r="O54" s="1890"/>
      <c r="P54" s="1890"/>
      <c r="Q54" s="1890"/>
      <c r="R54" s="1890"/>
      <c r="S54" s="1890"/>
      <c r="T54" s="1890"/>
      <c r="U54" s="1890"/>
      <c r="V54" s="1890"/>
      <c r="W54" s="1890"/>
      <c r="X54" s="1890"/>
      <c r="Y54" s="1890"/>
      <c r="Z54" s="1890"/>
      <c r="AA54" s="1890"/>
      <c r="AB54" s="1890"/>
      <c r="AC54" s="1890"/>
      <c r="AD54" s="1890"/>
      <c r="AE54" s="1890"/>
      <c r="AF54" s="1890"/>
      <c r="AG54" s="1890"/>
      <c r="AH54" s="1890"/>
      <c r="AI54" s="1890"/>
      <c r="AJ54" s="1890"/>
      <c r="AK54" s="1891"/>
    </row>
    <row r="55" spans="1:37" ht="35.1" customHeight="1">
      <c r="A55" s="1883"/>
      <c r="B55" s="328"/>
      <c r="C55" s="328"/>
      <c r="D55" s="1915" t="s">
        <v>646</v>
      </c>
      <c r="E55" s="1915"/>
      <c r="F55" s="1915"/>
      <c r="G55" s="1915"/>
      <c r="H55" s="1915"/>
      <c r="I55" s="1915"/>
      <c r="J55" s="1915"/>
      <c r="K55" s="1915"/>
      <c r="L55" s="1915"/>
      <c r="M55" s="1915"/>
      <c r="N55" s="1915"/>
      <c r="O55" s="1915"/>
      <c r="P55" s="1915"/>
      <c r="Q55" s="1915"/>
      <c r="R55" s="1915"/>
      <c r="S55" s="1915"/>
      <c r="T55" s="1915"/>
      <c r="U55" s="1915"/>
      <c r="V55" s="1915"/>
      <c r="W55" s="1915"/>
      <c r="X55" s="1915"/>
      <c r="Y55" s="1915"/>
      <c r="Z55" s="329"/>
      <c r="AA55" s="292"/>
      <c r="AB55" s="2365" t="s">
        <v>113</v>
      </c>
      <c r="AC55" s="1916" t="s">
        <v>13</v>
      </c>
      <c r="AD55" s="1916"/>
      <c r="AE55" s="1916"/>
      <c r="AF55" s="2365" t="s">
        <v>113</v>
      </c>
      <c r="AG55" s="1916" t="s">
        <v>14</v>
      </c>
      <c r="AH55" s="1916"/>
      <c r="AI55" s="1916"/>
      <c r="AJ55" s="1916"/>
      <c r="AK55" s="1917"/>
    </row>
    <row r="56" spans="1:37" ht="34.5" customHeight="1" thickBot="1">
      <c r="A56" s="1884"/>
      <c r="B56" s="497"/>
      <c r="C56" s="497"/>
      <c r="D56" s="1912" t="s">
        <v>732</v>
      </c>
      <c r="E56" s="1912"/>
      <c r="F56" s="1912"/>
      <c r="G56" s="1912"/>
      <c r="H56" s="1912"/>
      <c r="I56" s="1912"/>
      <c r="J56" s="1912"/>
      <c r="K56" s="1912"/>
      <c r="L56" s="1912"/>
      <c r="M56" s="1912"/>
      <c r="N56" s="1912"/>
      <c r="O56" s="1912"/>
      <c r="P56" s="1912"/>
      <c r="Q56" s="1912"/>
      <c r="R56" s="1912"/>
      <c r="S56" s="1912"/>
      <c r="T56" s="1912"/>
      <c r="U56" s="1912"/>
      <c r="V56" s="1912"/>
      <c r="W56" s="1912"/>
      <c r="X56" s="1912"/>
      <c r="Y56" s="1912"/>
      <c r="Z56" s="2366" t="s">
        <v>113</v>
      </c>
      <c r="AA56" s="1913" t="s">
        <v>714</v>
      </c>
      <c r="AB56" s="1913"/>
      <c r="AC56" s="1913"/>
      <c r="AD56" s="2366" t="s">
        <v>113</v>
      </c>
      <c r="AE56" s="1913" t="s">
        <v>716</v>
      </c>
      <c r="AF56" s="1913"/>
      <c r="AG56" s="1913"/>
      <c r="AH56" s="2366" t="s">
        <v>113</v>
      </c>
      <c r="AI56" s="1913" t="s">
        <v>715</v>
      </c>
      <c r="AJ56" s="1913"/>
      <c r="AK56" s="1914"/>
    </row>
    <row r="57" spans="1:37" ht="7.5" customHeight="1" thickBot="1">
      <c r="A57" s="500"/>
      <c r="B57" s="322"/>
      <c r="C57" s="322"/>
      <c r="D57" s="501"/>
      <c r="E57" s="501"/>
      <c r="F57" s="501"/>
      <c r="G57" s="501"/>
      <c r="H57" s="501"/>
      <c r="I57" s="501"/>
      <c r="J57" s="501"/>
      <c r="K57" s="501"/>
      <c r="L57" s="501"/>
      <c r="M57" s="501"/>
      <c r="N57" s="501"/>
      <c r="O57" s="501"/>
      <c r="P57" s="501"/>
      <c r="Q57" s="501"/>
      <c r="R57" s="501"/>
      <c r="S57" s="501"/>
      <c r="T57" s="501"/>
      <c r="U57" s="501"/>
      <c r="V57" s="501"/>
      <c r="W57" s="501"/>
      <c r="X57" s="501"/>
      <c r="Y57" s="501"/>
      <c r="Z57" s="178"/>
      <c r="AA57" s="502"/>
      <c r="AB57" s="502"/>
      <c r="AC57" s="502"/>
      <c r="AD57" s="178"/>
      <c r="AE57" s="502"/>
      <c r="AF57" s="502"/>
      <c r="AG57" s="502"/>
      <c r="AH57" s="178"/>
      <c r="AI57" s="502"/>
      <c r="AJ57" s="502"/>
      <c r="AK57" s="503"/>
    </row>
    <row r="58" spans="1:37" ht="16.5" customHeight="1" thickBot="1">
      <c r="Z58" s="504"/>
      <c r="AA58" s="1885" t="s">
        <v>252</v>
      </c>
      <c r="AB58" s="1885"/>
      <c r="AC58" s="1885"/>
      <c r="AD58" s="1885"/>
      <c r="AE58" s="1885"/>
      <c r="AF58" s="1885"/>
      <c r="AG58" s="1885"/>
      <c r="AH58" s="1885"/>
      <c r="AI58" s="1885"/>
      <c r="AJ58" s="1885"/>
      <c r="AK58" s="505"/>
    </row>
    <row r="59" spans="1:37" ht="7.5" customHeight="1"/>
  </sheetData>
  <mergeCells count="121">
    <mergeCell ref="A1:X1"/>
    <mergeCell ref="A2:X2"/>
    <mergeCell ref="A4:AK4"/>
    <mergeCell ref="B6:K6"/>
    <mergeCell ref="L6:AA6"/>
    <mergeCell ref="AB6:AK6"/>
    <mergeCell ref="A7:A8"/>
    <mergeCell ref="B7:K8"/>
    <mergeCell ref="L7:AA8"/>
    <mergeCell ref="AC7:AJ8"/>
    <mergeCell ref="AK7:AK8"/>
    <mergeCell ref="A9:A10"/>
    <mergeCell ref="B9:K10"/>
    <mergeCell ref="L9:AA10"/>
    <mergeCell ref="AC9:AJ10"/>
    <mergeCell ref="AK9:AK10"/>
    <mergeCell ref="A12:AK12"/>
    <mergeCell ref="B14:AA14"/>
    <mergeCell ref="AB14:AK14"/>
    <mergeCell ref="C11:AL11"/>
    <mergeCell ref="A15:A28"/>
    <mergeCell ref="B15:C15"/>
    <mergeCell ref="D15:AA15"/>
    <mergeCell ref="AC15:AJ15"/>
    <mergeCell ref="B16:I16"/>
    <mergeCell ref="K16:Q16"/>
    <mergeCell ref="B18:C18"/>
    <mergeCell ref="D18:AA18"/>
    <mergeCell ref="B19:I19"/>
    <mergeCell ref="K19:Q19"/>
    <mergeCell ref="S19:Y19"/>
    <mergeCell ref="AC19:AJ20"/>
    <mergeCell ref="S16:Y16"/>
    <mergeCell ref="AC16:AJ17"/>
    <mergeCell ref="B22:G22"/>
    <mergeCell ref="S22:W22"/>
    <mergeCell ref="C23:F23"/>
    <mergeCell ref="K23:N23"/>
    <mergeCell ref="S23:W23"/>
    <mergeCell ref="AK16:AK17"/>
    <mergeCell ref="C17:G17"/>
    <mergeCell ref="L17:O17"/>
    <mergeCell ref="T17:W17"/>
    <mergeCell ref="AC22:AJ23"/>
    <mergeCell ref="AK22:AK23"/>
    <mergeCell ref="Z23:AA23"/>
    <mergeCell ref="AK19:AK20"/>
    <mergeCell ref="C20:G20"/>
    <mergeCell ref="L20:O20"/>
    <mergeCell ref="T20:W20"/>
    <mergeCell ref="Z20:AA20"/>
    <mergeCell ref="B21:C21"/>
    <mergeCell ref="D21:AA21"/>
    <mergeCell ref="AK25:AK26"/>
    <mergeCell ref="D26:AA26"/>
    <mergeCell ref="B27:C28"/>
    <mergeCell ref="D27:AA27"/>
    <mergeCell ref="AC27:AJ28"/>
    <mergeCell ref="AK27:AK28"/>
    <mergeCell ref="D28:AA28"/>
    <mergeCell ref="B24:C24"/>
    <mergeCell ref="D24:AA24"/>
    <mergeCell ref="AC24:AJ24"/>
    <mergeCell ref="B25:C26"/>
    <mergeCell ref="D25:AA25"/>
    <mergeCell ref="AC25:AJ26"/>
    <mergeCell ref="AC34:AJ34"/>
    <mergeCell ref="B35:Y35"/>
    <mergeCell ref="AC35:AJ35"/>
    <mergeCell ref="B36:Y36"/>
    <mergeCell ref="AC36:AJ36"/>
    <mergeCell ref="B29:C29"/>
    <mergeCell ref="D29:AA29"/>
    <mergeCell ref="AC29:AJ29"/>
    <mergeCell ref="B30:AK30"/>
    <mergeCell ref="A31:AL31"/>
    <mergeCell ref="B33:Y33"/>
    <mergeCell ref="AB33:AK33"/>
    <mergeCell ref="B34:AA34"/>
    <mergeCell ref="A38:AL38"/>
    <mergeCell ref="A40:A50"/>
    <mergeCell ref="B40:N40"/>
    <mergeCell ref="O40:Z40"/>
    <mergeCell ref="B41:N41"/>
    <mergeCell ref="O41:Z41"/>
    <mergeCell ref="C42:M42"/>
    <mergeCell ref="P42:Y42"/>
    <mergeCell ref="B43:AK43"/>
    <mergeCell ref="C45:N45"/>
    <mergeCell ref="O45:S45"/>
    <mergeCell ref="T45:Y45"/>
    <mergeCell ref="O46:S46"/>
    <mergeCell ref="T46:Y46"/>
    <mergeCell ref="AA40:AB40"/>
    <mergeCell ref="AC40:AK40"/>
    <mergeCell ref="AA41:AB42"/>
    <mergeCell ref="AC41:AK42"/>
    <mergeCell ref="A51:A56"/>
    <mergeCell ref="AA58:AJ58"/>
    <mergeCell ref="C53:M53"/>
    <mergeCell ref="P53:Y53"/>
    <mergeCell ref="B54:AK54"/>
    <mergeCell ref="C47:AK47"/>
    <mergeCell ref="D48:AI48"/>
    <mergeCell ref="D49:AI49"/>
    <mergeCell ref="D50:AI50"/>
    <mergeCell ref="B51:N51"/>
    <mergeCell ref="O51:Z51"/>
    <mergeCell ref="B52:N52"/>
    <mergeCell ref="O52:Z52"/>
    <mergeCell ref="AA51:AB51"/>
    <mergeCell ref="AC51:AK51"/>
    <mergeCell ref="AA52:AB53"/>
    <mergeCell ref="AC52:AK53"/>
    <mergeCell ref="D56:Y56"/>
    <mergeCell ref="AA56:AC56"/>
    <mergeCell ref="AE56:AG56"/>
    <mergeCell ref="AI56:AK56"/>
    <mergeCell ref="D55:Y55"/>
    <mergeCell ref="AG55:AK55"/>
    <mergeCell ref="AC55:AE55"/>
  </mergeCells>
  <phoneticPr fontId="10"/>
  <conditionalFormatting sqref="AA41:AB42">
    <cfRule type="containsText" dxfId="15" priority="2" operator="containsText" text="超過">
      <formula>NOT(ISERROR(SEARCH("超過",AA41)))</formula>
    </cfRule>
  </conditionalFormatting>
  <conditionalFormatting sqref="AA52:AB53">
    <cfRule type="containsText" dxfId="14" priority="1" operator="containsText" text="超過">
      <formula>NOT(ISERROR(SEARCH("超過",AA52)))</formula>
    </cfRule>
  </conditionalFormatting>
  <dataValidations count="1">
    <dataValidation type="list" allowBlank="1" showInputMessage="1" showErrorMessage="1" sqref="B45:B47 AD56:AD57 AF55 Z56:Z57 AB55 AH56:AH57" xr:uid="{00000000-0002-0000-08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76"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【入力シートⅠ】基礎数値</vt:lpstr>
      <vt:lpstr>【入力シートⅡ】加算見込額積算表</vt:lpstr>
      <vt:lpstr>Ｐ１</vt:lpstr>
      <vt:lpstr>Ｐ２</vt:lpstr>
      <vt:lpstr>Ｐ３ </vt:lpstr>
      <vt:lpstr>Ｐ４</vt:lpstr>
      <vt:lpstr>Ｐ５</vt:lpstr>
      <vt:lpstr>Ｐ６</vt:lpstr>
      <vt:lpstr>Ｐ７</vt:lpstr>
      <vt:lpstr>Ｐ８</vt:lpstr>
      <vt:lpstr>Ｐ９</vt:lpstr>
      <vt:lpstr>Ｐ10</vt:lpstr>
      <vt:lpstr>【様式】資金収支計算分析表 </vt:lpstr>
      <vt:lpstr>【例】読替表</vt:lpstr>
      <vt:lpstr>【入力シートⅠ】基礎数値!Print_Area</vt:lpstr>
      <vt:lpstr>【入力シートⅡ】加算見込額積算表!Print_Area</vt:lpstr>
      <vt:lpstr>'【様式】資金収支計算分析表 '!Print_Area</vt:lpstr>
      <vt:lpstr>'Ｐ１'!Print_Area</vt:lpstr>
      <vt:lpstr>'Ｐ10'!Print_Area</vt:lpstr>
      <vt:lpstr>'Ｐ２'!Print_Area</vt:lpstr>
      <vt:lpstr>'Ｐ３ '!Print_Area</vt:lpstr>
      <vt:lpstr>'Ｐ４'!Print_Area</vt:lpstr>
      <vt:lpstr>'Ｐ５'!Print_Area</vt:lpstr>
      <vt:lpstr>'Ｐ６'!Print_Area</vt:lpstr>
      <vt:lpstr>'Ｐ７'!Print_Area</vt:lpstr>
      <vt:lpstr>'Ｐ８'!Print_Area</vt:lpstr>
      <vt:lpstr>'Ｐ９'!Print_Area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平木 真帆</cp:lastModifiedBy>
  <cp:lastPrinted>2025-03-14T08:52:12Z</cp:lastPrinted>
  <dcterms:created xsi:type="dcterms:W3CDTF">2019-03-27T00:00:26Z</dcterms:created>
  <dcterms:modified xsi:type="dcterms:W3CDTF">2025-04-16T06:01:54Z</dcterms:modified>
</cp:coreProperties>
</file>